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ellsc.DOM-FHL\+FHL\Courses\TD-Trac\Lectures\"/>
    </mc:Choice>
  </mc:AlternateContent>
  <bookViews>
    <workbookView xWindow="120" yWindow="105" windowWidth="12795" windowHeight="7650" activeTab="1"/>
  </bookViews>
  <sheets>
    <sheet name="2D-xy(t)" sheetId="5" r:id="rId1"/>
    <sheet name="2D-x(t) for y=const" sheetId="4" r:id="rId2"/>
  </sheets>
  <calcPr calcId="152511"/>
</workbook>
</file>

<file path=xl/calcChain.xml><?xml version="1.0" encoding="utf-8"?>
<calcChain xmlns="http://schemas.openxmlformats.org/spreadsheetml/2006/main">
  <c r="AN46" i="4" l="1"/>
  <c r="C19" i="5" l="1"/>
  <c r="B8" i="5" s="1"/>
  <c r="B10" i="5" s="1"/>
  <c r="AN38" i="4"/>
  <c r="AN47" i="4"/>
  <c r="AN39" i="4"/>
  <c r="AN50" i="4" s="1"/>
  <c r="AN51" i="4" s="1"/>
  <c r="AN52" i="4" s="1"/>
  <c r="AN30" i="4"/>
  <c r="AN27" i="4"/>
  <c r="AN32" i="4" s="1"/>
  <c r="AO32" i="4" s="1"/>
  <c r="AN26" i="4"/>
  <c r="AN31" i="4" s="1"/>
  <c r="AO31" i="4" s="1"/>
  <c r="AN25" i="4"/>
  <c r="AN22" i="4"/>
  <c r="AN21" i="4"/>
  <c r="AN20" i="4"/>
  <c r="AN9" i="4"/>
  <c r="AN8" i="4"/>
  <c r="AN6" i="4"/>
  <c r="B5" i="4"/>
  <c r="B7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B4" i="5"/>
  <c r="B5" i="5" s="1"/>
  <c r="B7" i="5"/>
  <c r="B6" i="4"/>
  <c r="B8" i="4" s="1"/>
  <c r="B9" i="5" l="1"/>
  <c r="B11" i="5" s="1"/>
  <c r="B14" i="5" s="1"/>
  <c r="B9" i="4"/>
  <c r="B12" i="4"/>
  <c r="AE35" i="5" l="1"/>
  <c r="Y27" i="5"/>
  <c r="D25" i="5"/>
  <c r="T35" i="5"/>
  <c r="V32" i="5"/>
  <c r="N38" i="5"/>
  <c r="V45" i="5"/>
  <c r="V52" i="5"/>
  <c r="AC27" i="5"/>
  <c r="G40" i="5"/>
  <c r="AH42" i="5"/>
  <c r="AA56" i="5"/>
  <c r="E59" i="5"/>
  <c r="W58" i="5"/>
  <c r="AC25" i="5"/>
  <c r="O27" i="5"/>
  <c r="AC50" i="5"/>
  <c r="AL50" i="5"/>
  <c r="D46" i="5"/>
  <c r="AL27" i="5"/>
  <c r="AG30" i="5"/>
  <c r="AA33" i="5"/>
  <c r="AK46" i="5"/>
  <c r="R36" i="5"/>
  <c r="Y30" i="5"/>
  <c r="B43" i="5"/>
  <c r="W39" i="5"/>
  <c r="E33" i="5"/>
  <c r="AL47" i="5"/>
  <c r="C54" i="5"/>
  <c r="AD32" i="5"/>
  <c r="AJ47" i="5"/>
  <c r="AL53" i="5"/>
  <c r="AF59" i="5"/>
  <c r="V40" i="5"/>
  <c r="AK47" i="5"/>
  <c r="B52" i="5"/>
  <c r="H56" i="5"/>
  <c r="AG59" i="5"/>
  <c r="E37" i="5"/>
  <c r="AD60" i="5"/>
  <c r="O53" i="5"/>
  <c r="AE39" i="5"/>
  <c r="O55" i="5"/>
  <c r="M49" i="5"/>
  <c r="Z60" i="5"/>
  <c r="AK54" i="5"/>
  <c r="AI48" i="5"/>
  <c r="N42" i="5"/>
  <c r="D40" i="5"/>
  <c r="AA37" i="5"/>
  <c r="Q35" i="5"/>
  <c r="G33" i="5"/>
  <c r="AD30" i="5"/>
  <c r="AL25" i="5"/>
  <c r="AH41" i="5"/>
  <c r="T39" i="5"/>
  <c r="J37" i="5"/>
  <c r="AK34" i="5"/>
  <c r="W32" i="5"/>
  <c r="AH29" i="5"/>
  <c r="B24" i="5"/>
  <c r="P26" i="5"/>
  <c r="B26" i="5"/>
  <c r="L28" i="5"/>
  <c r="Z30" i="5"/>
  <c r="K26" i="5"/>
  <c r="U28" i="5"/>
  <c r="AJ33" i="5"/>
  <c r="AF44" i="5"/>
  <c r="AD43" i="5"/>
  <c r="T38" i="5"/>
  <c r="P49" i="5"/>
  <c r="Z55" i="5"/>
  <c r="O38" i="5"/>
  <c r="O49" i="5"/>
  <c r="W55" i="5"/>
  <c r="AI24" i="5"/>
  <c r="Z43" i="5"/>
  <c r="AF48" i="5"/>
  <c r="G53" i="5"/>
  <c r="I57" i="5"/>
  <c r="X60" i="5"/>
  <c r="I41" i="5"/>
  <c r="K59" i="5"/>
  <c r="O51" i="5"/>
  <c r="U60" i="5"/>
  <c r="AI53" i="5"/>
  <c r="AG47" i="5"/>
  <c r="O59" i="5"/>
  <c r="U53" i="5"/>
  <c r="S47" i="5"/>
  <c r="AE41" i="5"/>
  <c r="Q39" i="5"/>
  <c r="G37" i="5"/>
  <c r="AH34" i="5"/>
  <c r="T32" i="5"/>
  <c r="AC29" i="5"/>
  <c r="X43" i="5"/>
  <c r="J41" i="5"/>
  <c r="AK38" i="5"/>
  <c r="AA36" i="5"/>
  <c r="M34" i="5"/>
  <c r="C32" i="5"/>
  <c r="AE28" i="5"/>
  <c r="Z24" i="5"/>
  <c r="L24" i="5"/>
  <c r="V26" i="5"/>
  <c r="AJ28" i="5"/>
  <c r="K30" i="5"/>
  <c r="R27" i="5"/>
  <c r="U24" i="5"/>
  <c r="I27" i="5"/>
  <c r="I25" i="5"/>
  <c r="T31" i="5"/>
  <c r="C36" i="5"/>
  <c r="AA40" i="5"/>
  <c r="Z28" i="5"/>
  <c r="J34" i="5"/>
  <c r="AH38" i="5"/>
  <c r="U43" i="5"/>
  <c r="AI42" i="5"/>
  <c r="F58" i="5"/>
  <c r="S52" i="5"/>
  <c r="C49" i="5"/>
  <c r="J44" i="5"/>
  <c r="D58" i="5"/>
  <c r="AL49" i="5"/>
  <c r="AH32" i="5"/>
  <c r="AK50" i="5"/>
  <c r="H57" i="5"/>
  <c r="AB43" i="5"/>
  <c r="S31" i="5"/>
  <c r="AB29" i="5"/>
  <c r="AE26" i="5"/>
  <c r="B30" i="5"/>
  <c r="S25" i="5"/>
  <c r="M26" i="5"/>
  <c r="J33" i="5"/>
  <c r="AD37" i="5"/>
  <c r="Q42" i="5"/>
  <c r="Q31" i="5"/>
  <c r="AK35" i="5"/>
  <c r="X40" i="5"/>
  <c r="N50" i="5"/>
  <c r="G35" i="5"/>
  <c r="E57" i="5"/>
  <c r="E55" i="5"/>
  <c r="X33" i="5"/>
  <c r="C55" i="5"/>
  <c r="AG46" i="5"/>
  <c r="X58" i="5"/>
  <c r="C46" i="5"/>
  <c r="Y52" i="5"/>
  <c r="E47" i="5"/>
  <c r="AL39" i="5"/>
  <c r="H29" i="5"/>
  <c r="AB25" i="5"/>
  <c r="S29" i="5"/>
  <c r="AF24" i="5"/>
  <c r="T27" i="5"/>
  <c r="AD33" i="5"/>
  <c r="Q38" i="5"/>
  <c r="AK42" i="5"/>
  <c r="AK31" i="5"/>
  <c r="X36" i="5"/>
  <c r="G41" i="5"/>
  <c r="D52" i="5"/>
  <c r="V44" i="5"/>
  <c r="B59" i="5"/>
  <c r="Q57" i="5"/>
  <c r="L30" i="5"/>
  <c r="B54" i="5"/>
  <c r="M45" i="5"/>
  <c r="G57" i="5"/>
  <c r="V43" i="5"/>
  <c r="B51" i="5"/>
  <c r="AA45" i="5"/>
  <c r="AC36" i="5"/>
  <c r="V29" i="5"/>
  <c r="L38" i="5"/>
  <c r="B45" i="5"/>
  <c r="Q47" i="5"/>
  <c r="W48" i="5"/>
  <c r="AC49" i="5"/>
  <c r="AH50" i="5"/>
  <c r="C52" i="5"/>
  <c r="I53" i="5"/>
  <c r="N54" i="5"/>
  <c r="T55" i="5"/>
  <c r="Z56" i="5"/>
  <c r="AE57" i="5"/>
  <c r="AI58" i="5"/>
  <c r="AD59" i="5"/>
  <c r="Y60" i="5"/>
  <c r="F32" i="5"/>
  <c r="M40" i="5"/>
  <c r="AF45" i="5"/>
  <c r="AB47" i="5"/>
  <c r="AH48" i="5"/>
  <c r="B50" i="5"/>
  <c r="H51" i="5"/>
  <c r="N52" i="5"/>
  <c r="S53" i="5"/>
  <c r="Y54" i="5"/>
  <c r="AE55" i="5"/>
  <c r="AJ56" i="5"/>
  <c r="E58" i="5"/>
  <c r="F59" i="5"/>
  <c r="AL59" i="5"/>
  <c r="AG60" i="5"/>
  <c r="H34" i="5"/>
  <c r="P42" i="5"/>
  <c r="W46" i="5"/>
  <c r="B48" i="5"/>
  <c r="G49" i="5"/>
  <c r="M50" i="5"/>
  <c r="S51" i="5"/>
  <c r="X52" i="5"/>
  <c r="AD53" i="5"/>
  <c r="AJ54" i="5"/>
  <c r="D56" i="5"/>
  <c r="J57" i="5"/>
  <c r="P58" i="5"/>
  <c r="N59" i="5"/>
  <c r="I60" i="5"/>
  <c r="J36" i="5"/>
  <c r="B44" i="5"/>
  <c r="F47" i="5"/>
  <c r="L48" i="5"/>
  <c r="R49" i="5"/>
  <c r="X50" i="5"/>
  <c r="AC51" i="5"/>
  <c r="AI52" i="5"/>
  <c r="D54" i="5"/>
  <c r="I55" i="5"/>
  <c r="O56" i="5"/>
  <c r="U57" i="5"/>
  <c r="Z58" i="5"/>
  <c r="V59" i="5"/>
  <c r="Q60" i="5"/>
  <c r="E26" i="5"/>
  <c r="C28" i="5"/>
  <c r="AD29" i="5"/>
  <c r="F31" i="5"/>
  <c r="AL31" i="5"/>
  <c r="AG32" i="5"/>
  <c r="AB33" i="5"/>
  <c r="W34" i="5"/>
  <c r="R35" i="5"/>
  <c r="M36" i="5"/>
  <c r="H37" i="5"/>
  <c r="C38" i="5"/>
  <c r="AI38" i="5"/>
  <c r="AD39" i="5"/>
  <c r="Y40" i="5"/>
  <c r="T41" i="5"/>
  <c r="O42" i="5"/>
  <c r="J43" i="5"/>
  <c r="AG43" i="5"/>
  <c r="L44" i="5"/>
  <c r="AB44" i="5"/>
  <c r="N25" i="5"/>
  <c r="K28" i="5"/>
  <c r="T30" i="5"/>
  <c r="AE31" i="5"/>
  <c r="AK32" i="5"/>
  <c r="D34" i="5"/>
  <c r="K35" i="5"/>
  <c r="Q36" i="5"/>
  <c r="U37" i="5"/>
  <c r="AB38" i="5"/>
  <c r="AH39" i="5"/>
  <c r="AL40" i="5"/>
  <c r="H42" i="5"/>
  <c r="N43" i="5"/>
  <c r="C44" i="5"/>
  <c r="Y44" i="5"/>
  <c r="G45" i="5"/>
  <c r="W45" i="5"/>
  <c r="B46" i="5"/>
  <c r="R46" i="5"/>
  <c r="AH46" i="5"/>
  <c r="S24" i="5"/>
  <c r="V28" i="5"/>
  <c r="G31" i="5"/>
  <c r="AC32" i="5"/>
  <c r="K34" i="5"/>
  <c r="AD35" i="5"/>
  <c r="M37" i="5"/>
  <c r="AF38" i="5"/>
  <c r="N40" i="5"/>
  <c r="AK41" i="5"/>
  <c r="S43" i="5"/>
  <c r="M44" i="5"/>
  <c r="D45" i="5"/>
  <c r="Y45" i="5"/>
  <c r="I46" i="5"/>
  <c r="AE46" i="5"/>
  <c r="N47" i="5"/>
  <c r="AD47" i="5"/>
  <c r="I48" i="5"/>
  <c r="Y48" i="5"/>
  <c r="D49" i="5"/>
  <c r="T49" i="5"/>
  <c r="AJ49" i="5"/>
  <c r="O50" i="5"/>
  <c r="AE50" i="5"/>
  <c r="J51" i="5"/>
  <c r="Z51" i="5"/>
  <c r="E52" i="5"/>
  <c r="U52" i="5"/>
  <c r="AK52" i="5"/>
  <c r="P53" i="5"/>
  <c r="AF53" i="5"/>
  <c r="K54" i="5"/>
  <c r="AA54" i="5"/>
  <c r="F55" i="5"/>
  <c r="V55" i="5"/>
  <c r="AL55" i="5"/>
  <c r="Q56" i="5"/>
  <c r="AG56" i="5"/>
  <c r="L57" i="5"/>
  <c r="AB57" i="5"/>
  <c r="G58" i="5"/>
  <c r="G24" i="5"/>
  <c r="H27" i="5"/>
  <c r="N29" i="5"/>
  <c r="N31" i="5"/>
  <c r="Q32" i="5"/>
  <c r="T33" i="5"/>
  <c r="AE34" i="5"/>
  <c r="AH35" i="5"/>
  <c r="AK36" i="5"/>
  <c r="K38" i="5"/>
  <c r="N39" i="5"/>
  <c r="Q40" i="5"/>
  <c r="AB41" i="5"/>
  <c r="AE42" i="5"/>
  <c r="AC43" i="5"/>
  <c r="P44" i="5"/>
  <c r="AJ44" i="5"/>
  <c r="AA27" i="5"/>
  <c r="AJ30" i="5"/>
  <c r="N32" i="5"/>
  <c r="AF33" i="5"/>
  <c r="V35" i="5"/>
  <c r="AL36" i="5"/>
  <c r="P38" i="5"/>
  <c r="F40" i="5"/>
  <c r="X41" i="5"/>
  <c r="C43" i="5"/>
  <c r="I44" i="5"/>
  <c r="AI44" i="5"/>
  <c r="S45" i="5"/>
  <c r="F46" i="5"/>
  <c r="Z46" i="5"/>
  <c r="I47" i="5"/>
  <c r="I29" i="5"/>
  <c r="AI31" i="5"/>
  <c r="AG33" i="5"/>
  <c r="I36" i="5"/>
  <c r="D38" i="5"/>
  <c r="B40" i="5"/>
  <c r="L42" i="5"/>
  <c r="AJ43" i="5"/>
  <c r="AH44" i="5"/>
  <c r="AD45" i="5"/>
  <c r="T46" i="5"/>
  <c r="J47" i="5"/>
  <c r="AH47" i="5"/>
  <c r="Q48" i="5"/>
  <c r="AK48" i="5"/>
  <c r="X49" i="5"/>
  <c r="G50" i="5"/>
  <c r="AA50" i="5"/>
  <c r="N51" i="5"/>
  <c r="AH51" i="5"/>
  <c r="Q52" i="5"/>
  <c r="D53" i="5"/>
  <c r="X53" i="5"/>
  <c r="G54" i="5"/>
  <c r="AE54" i="5"/>
  <c r="N55" i="5"/>
  <c r="AH55" i="5"/>
  <c r="U56" i="5"/>
  <c r="D57" i="5"/>
  <c r="X57" i="5"/>
  <c r="K58" i="5"/>
  <c r="AA58" i="5"/>
  <c r="AA28" i="5"/>
  <c r="AA31" i="5"/>
  <c r="AC33" i="5"/>
  <c r="AI35" i="5"/>
  <c r="AJ37" i="5"/>
  <c r="AI39" i="5"/>
  <c r="C42" i="5"/>
  <c r="AF43" i="5"/>
  <c r="AG44" i="5"/>
  <c r="Z45" i="5"/>
  <c r="Q46" i="5"/>
  <c r="H47" i="5"/>
  <c r="AE47" i="5"/>
  <c r="O48" i="5"/>
  <c r="AJ48" i="5"/>
  <c r="U49" i="5"/>
  <c r="E50" i="5"/>
  <c r="Z50" i="5"/>
  <c r="K51" i="5"/>
  <c r="AF51" i="5"/>
  <c r="P52" i="5"/>
  <c r="AL52" i="5"/>
  <c r="V53" i="5"/>
  <c r="F54" i="5"/>
  <c r="AB54" i="5"/>
  <c r="L55" i="5"/>
  <c r="AG55" i="5"/>
  <c r="R56" i="5"/>
  <c r="B57" i="5"/>
  <c r="W57" i="5"/>
  <c r="H58" i="5"/>
  <c r="AC58" i="5"/>
  <c r="H59" i="5"/>
  <c r="X59" i="5"/>
  <c r="C60" i="5"/>
  <c r="S60" i="5"/>
  <c r="AI60" i="5"/>
  <c r="AL28" i="5"/>
  <c r="AH31" i="5"/>
  <c r="AK33" i="5"/>
  <c r="AL35" i="5"/>
  <c r="AK37" i="5"/>
  <c r="E40" i="5"/>
  <c r="D42" i="5"/>
  <c r="AH43" i="5"/>
  <c r="AK44" i="5"/>
  <c r="AB45" i="5"/>
  <c r="S46" i="5"/>
  <c r="K47" i="5"/>
  <c r="AF47" i="5"/>
  <c r="P48" i="5"/>
  <c r="AL48" i="5"/>
  <c r="V49" i="5"/>
  <c r="F50" i="5"/>
  <c r="AB50" i="5"/>
  <c r="L51" i="5"/>
  <c r="AG51" i="5"/>
  <c r="R52" i="5"/>
  <c r="B53" i="5"/>
  <c r="W53" i="5"/>
  <c r="H54" i="5"/>
  <c r="AC54" i="5"/>
  <c r="M55" i="5"/>
  <c r="AI55" i="5"/>
  <c r="S56" i="5"/>
  <c r="C57" i="5"/>
  <c r="Y57" i="5"/>
  <c r="I58" i="5"/>
  <c r="AD58" i="5"/>
  <c r="I59" i="5"/>
  <c r="Y59" i="5"/>
  <c r="D60" i="5"/>
  <c r="T60" i="5"/>
  <c r="AJ60" i="5"/>
  <c r="F29" i="5"/>
  <c r="B32" i="5"/>
  <c r="C34" i="5"/>
  <c r="B36" i="5"/>
  <c r="H38" i="5"/>
  <c r="J40" i="5"/>
  <c r="K42" i="5"/>
  <c r="AL43" i="5"/>
  <c r="AL44" i="5"/>
  <c r="AC45" i="5"/>
  <c r="U46" i="5"/>
  <c r="V60" i="5"/>
  <c r="AA59" i="5"/>
  <c r="AF58" i="5"/>
  <c r="AA57" i="5"/>
  <c r="V56" i="5"/>
  <c r="P55" i="5"/>
  <c r="J54" i="5"/>
  <c r="E53" i="5"/>
  <c r="AJ51" i="5"/>
  <c r="AD50" i="5"/>
  <c r="Y49" i="5"/>
  <c r="S48" i="5"/>
  <c r="M47" i="5"/>
  <c r="AE44" i="5"/>
  <c r="AC37" i="5"/>
  <c r="N28" i="5"/>
  <c r="M60" i="5"/>
  <c r="R59" i="5"/>
  <c r="U58" i="5"/>
  <c r="O57" i="5"/>
  <c r="O24" i="5"/>
  <c r="S28" i="5"/>
  <c r="AI30" i="5"/>
  <c r="Y32" i="5"/>
  <c r="G34" i="5"/>
  <c r="Z35" i="5"/>
  <c r="P37" i="5"/>
  <c r="AA38" i="5"/>
  <c r="I40" i="5"/>
  <c r="AJ41" i="5"/>
  <c r="R43" i="5"/>
  <c r="H44" i="5"/>
  <c r="C24" i="5"/>
  <c r="Q29" i="5"/>
  <c r="E32" i="5"/>
  <c r="P34" i="5"/>
  <c r="F36" i="5"/>
  <c r="G38" i="5"/>
  <c r="R40" i="5"/>
  <c r="S42" i="5"/>
  <c r="AI43" i="5"/>
  <c r="C45" i="5"/>
  <c r="AE45" i="5"/>
  <c r="V46" i="5"/>
  <c r="AD25" i="5"/>
  <c r="AE30" i="5"/>
  <c r="Q33" i="5"/>
  <c r="V36" i="5"/>
  <c r="J39" i="5"/>
  <c r="U41" i="5"/>
  <c r="F44" i="5"/>
  <c r="N45" i="5"/>
  <c r="O46" i="5"/>
  <c r="R47" i="5"/>
  <c r="E48" i="5"/>
  <c r="AG48" i="5"/>
  <c r="AB49" i="5"/>
  <c r="S50" i="5"/>
  <c r="F51" i="5"/>
  <c r="AL51" i="5"/>
  <c r="AC52" i="5"/>
  <c r="T53" i="5"/>
  <c r="O54" i="5"/>
  <c r="B55" i="5"/>
  <c r="AD55" i="5"/>
  <c r="Y56" i="5"/>
  <c r="P57" i="5"/>
  <c r="C58" i="5"/>
  <c r="AE24" i="5"/>
  <c r="AB30" i="5"/>
  <c r="M33" i="5"/>
  <c r="N36" i="5"/>
  <c r="AJ38" i="5"/>
  <c r="Q41" i="5"/>
  <c r="E44" i="5"/>
  <c r="L45" i="5"/>
  <c r="K46" i="5"/>
  <c r="O47" i="5"/>
  <c r="D48" i="5"/>
  <c r="AE48" i="5"/>
  <c r="Z49" i="5"/>
  <c r="P50" i="5"/>
  <c r="E51" i="5"/>
  <c r="AK51" i="5"/>
  <c r="AA52" i="5"/>
  <c r="Q53" i="5"/>
  <c r="L54" i="5"/>
  <c r="AL54" i="5"/>
  <c r="AB55" i="5"/>
  <c r="W56" i="5"/>
  <c r="M57" i="5"/>
  <c r="B58" i="5"/>
  <c r="AG58" i="5"/>
  <c r="P59" i="5"/>
  <c r="AJ59" i="5"/>
  <c r="W60" i="5"/>
  <c r="AF26" i="5"/>
  <c r="O31" i="5"/>
  <c r="S34" i="5"/>
  <c r="D37" i="5"/>
  <c r="S39" i="5"/>
  <c r="X42" i="5"/>
  <c r="Q44" i="5"/>
  <c r="U45" i="5"/>
  <c r="AA46" i="5"/>
  <c r="U47" i="5"/>
  <c r="K48" i="5"/>
  <c r="F49" i="5"/>
  <c r="AG49" i="5"/>
  <c r="V50" i="5"/>
  <c r="Q51" i="5"/>
  <c r="G52" i="5"/>
  <c r="AH52" i="5"/>
  <c r="AC53" i="5"/>
  <c r="R54" i="5"/>
  <c r="H55" i="5"/>
  <c r="C56" i="5"/>
  <c r="AD56" i="5"/>
  <c r="S57" i="5"/>
  <c r="N58" i="5"/>
  <c r="AL58" i="5"/>
  <c r="U59" i="5"/>
  <c r="H60" i="5"/>
  <c r="AB60" i="5"/>
  <c r="F28" i="5"/>
  <c r="U32" i="5"/>
  <c r="F35" i="5"/>
  <c r="Y37" i="5"/>
  <c r="Z40" i="5"/>
  <c r="K43" i="5"/>
  <c r="AC44" i="5"/>
  <c r="AK45" i="5"/>
  <c r="AL60" i="5"/>
  <c r="AI59" i="5"/>
  <c r="V58" i="5"/>
  <c r="F57" i="5"/>
  <c r="AA55" i="5"/>
  <c r="AK53" i="5"/>
  <c r="T52" i="5"/>
  <c r="D51" i="5"/>
  <c r="N49" i="5"/>
  <c r="AI47" i="5"/>
  <c r="X45" i="5"/>
  <c r="AA35" i="5"/>
  <c r="AC60" i="5"/>
  <c r="Z59" i="5"/>
  <c r="J58" i="5"/>
  <c r="AE56" i="5"/>
  <c r="Y55" i="5"/>
  <c r="T54" i="5"/>
  <c r="N53" i="5"/>
  <c r="H52" i="5"/>
  <c r="C51" i="5"/>
  <c r="AH49" i="5"/>
  <c r="AB48" i="5"/>
  <c r="W47" i="5"/>
  <c r="Q45" i="5"/>
  <c r="O39" i="5"/>
  <c r="C31" i="5"/>
  <c r="R60" i="5"/>
  <c r="W59" i="5"/>
  <c r="AB58" i="5"/>
  <c r="V57" i="5"/>
  <c r="P56" i="5"/>
  <c r="K55" i="5"/>
  <c r="E54" i="5"/>
  <c r="AJ52" i="5"/>
  <c r="AE51" i="5"/>
  <c r="Y50" i="5"/>
  <c r="S49" i="5"/>
  <c r="N48" i="5"/>
  <c r="G47" i="5"/>
  <c r="K44" i="5"/>
  <c r="AD36" i="5"/>
  <c r="I26" i="5"/>
  <c r="Q43" i="5"/>
  <c r="AL42" i="5"/>
  <c r="V42" i="5"/>
  <c r="F42" i="5"/>
  <c r="AA41" i="5"/>
  <c r="K41" i="5"/>
  <c r="AF40" i="5"/>
  <c r="P40" i="5"/>
  <c r="AK39" i="5"/>
  <c r="U39" i="5"/>
  <c r="E39" i="5"/>
  <c r="Z38" i="5"/>
  <c r="J38" i="5"/>
  <c r="AE37" i="5"/>
  <c r="O37" i="5"/>
  <c r="AJ36" i="5"/>
  <c r="T36" i="5"/>
  <c r="D36" i="5"/>
  <c r="Y35" i="5"/>
  <c r="I35" i="5"/>
  <c r="AD34" i="5"/>
  <c r="N34" i="5"/>
  <c r="AI33" i="5"/>
  <c r="S33" i="5"/>
  <c r="C33" i="5"/>
  <c r="X32" i="5"/>
  <c r="H32" i="5"/>
  <c r="AC31" i="5"/>
  <c r="M31" i="5"/>
  <c r="AH30" i="5"/>
  <c r="H30" i="5"/>
  <c r="M29" i="5"/>
  <c r="R28" i="5"/>
  <c r="W27" i="5"/>
  <c r="AB26" i="5"/>
  <c r="F25" i="5"/>
  <c r="T43" i="5"/>
  <c r="D43" i="5"/>
  <c r="Y42" i="5"/>
  <c r="I42" i="5"/>
  <c r="AD41" i="5"/>
  <c r="N41" i="5"/>
  <c r="AI40" i="5"/>
  <c r="S40" i="5"/>
  <c r="C40" i="5"/>
  <c r="X39" i="5"/>
  <c r="H39" i="5"/>
  <c r="AC38" i="5"/>
  <c r="M38" i="5"/>
  <c r="AH37" i="5"/>
  <c r="R37" i="5"/>
  <c r="B37" i="5"/>
  <c r="W36" i="5"/>
  <c r="G36" i="5"/>
  <c r="AB35" i="5"/>
  <c r="L35" i="5"/>
  <c r="AG34" i="5"/>
  <c r="Q34" i="5"/>
  <c r="AL33" i="5"/>
  <c r="V33" i="5"/>
  <c r="F33" i="5"/>
  <c r="AA32" i="5"/>
  <c r="K32" i="5"/>
  <c r="AF31" i="5"/>
  <c r="P31" i="5"/>
  <c r="AK30" i="5"/>
  <c r="M30" i="5"/>
  <c r="R29" i="5"/>
  <c r="W28" i="5"/>
  <c r="AB27" i="5"/>
  <c r="AG26" i="5"/>
  <c r="R25" i="5"/>
  <c r="F24" i="5"/>
  <c r="V24" i="5"/>
  <c r="AL24" i="5"/>
  <c r="Q25" i="5"/>
  <c r="AG25" i="5"/>
  <c r="L26" i="5"/>
  <c r="D24" i="5"/>
  <c r="T24" i="5"/>
  <c r="AJ24" i="5"/>
  <c r="O25" i="5"/>
  <c r="AE25" i="5"/>
  <c r="J26" i="5"/>
  <c r="Z26" i="5"/>
  <c r="E27" i="5"/>
  <c r="U27" i="5"/>
  <c r="AK27" i="5"/>
  <c r="P28" i="5"/>
  <c r="AF28" i="5"/>
  <c r="K29" i="5"/>
  <c r="AA29" i="5"/>
  <c r="F30" i="5"/>
  <c r="V30" i="5"/>
  <c r="M24" i="5"/>
  <c r="AC24" i="5"/>
  <c r="H25" i="5"/>
  <c r="X25" i="5"/>
  <c r="C26" i="5"/>
  <c r="S26" i="5"/>
  <c r="AI26" i="5"/>
  <c r="N27" i="5"/>
  <c r="AD27" i="5"/>
  <c r="I28" i="5"/>
  <c r="Y28" i="5"/>
  <c r="D29" i="5"/>
  <c r="T29" i="5"/>
  <c r="AJ29" i="5"/>
  <c r="O30" i="5"/>
  <c r="J25" i="5"/>
  <c r="AI28" i="5"/>
  <c r="V31" i="5"/>
  <c r="D33" i="5"/>
  <c r="O34" i="5"/>
  <c r="E36" i="5"/>
  <c r="X37" i="5"/>
  <c r="F39" i="5"/>
  <c r="AG40" i="5"/>
  <c r="G42" i="5"/>
  <c r="Y43" i="5"/>
  <c r="T44" i="5"/>
  <c r="U26" i="5"/>
  <c r="AL29" i="5"/>
  <c r="Z32" i="5"/>
  <c r="AA34" i="5"/>
  <c r="Z36" i="5"/>
  <c r="B39" i="5"/>
  <c r="AC40" i="5"/>
  <c r="AB42" i="5"/>
  <c r="N44" i="5"/>
  <c r="K45" i="5"/>
  <c r="AI45" i="5"/>
  <c r="AD46" i="5"/>
  <c r="AK26" i="5"/>
  <c r="W31" i="5"/>
  <c r="X34" i="5"/>
  <c r="AH36" i="5"/>
  <c r="Z39" i="5"/>
  <c r="AA42" i="5"/>
  <c r="U44" i="5"/>
  <c r="T45" i="5"/>
  <c r="Y46" i="5"/>
  <c r="V47" i="5"/>
  <c r="M48" i="5"/>
  <c r="H49" i="5"/>
  <c r="AF49" i="5"/>
  <c r="W50" i="5"/>
  <c r="R51" i="5"/>
  <c r="I52" i="5"/>
  <c r="AG52" i="5"/>
  <c r="AB53" i="5"/>
  <c r="S54" i="5"/>
  <c r="J55" i="5"/>
  <c r="E56" i="5"/>
  <c r="AC56" i="5"/>
  <c r="T57" i="5"/>
  <c r="O58" i="5"/>
  <c r="X26" i="5"/>
  <c r="K31" i="5"/>
  <c r="L34" i="5"/>
  <c r="AG36" i="5"/>
  <c r="R39" i="5"/>
  <c r="T42" i="5"/>
  <c r="O44" i="5"/>
  <c r="R45" i="5"/>
  <c r="X46" i="5"/>
  <c r="T47" i="5"/>
  <c r="J48" i="5"/>
  <c r="E49" i="5"/>
  <c r="AE49" i="5"/>
  <c r="U50" i="5"/>
  <c r="P51" i="5"/>
  <c r="F52" i="5"/>
  <c r="AF52" i="5"/>
  <c r="AA53" i="5"/>
  <c r="Q54" i="5"/>
  <c r="G55" i="5"/>
  <c r="B56" i="5"/>
  <c r="AB56" i="5"/>
  <c r="R57" i="5"/>
  <c r="M58" i="5"/>
  <c r="AK58" i="5"/>
  <c r="T59" i="5"/>
  <c r="G60" i="5"/>
  <c r="AA60" i="5"/>
  <c r="AI27" i="5"/>
  <c r="AA30" i="5"/>
  <c r="G30" i="5"/>
  <c r="X29" i="5"/>
  <c r="AK28" i="5"/>
  <c r="Q28" i="5"/>
  <c r="AH27" i="5"/>
  <c r="J27" i="5"/>
  <c r="AA26" i="5"/>
  <c r="G26" i="5"/>
  <c r="T25" i="5"/>
  <c r="AK24" i="5"/>
  <c r="Q24" i="5"/>
  <c r="R30" i="5"/>
  <c r="AI29" i="5"/>
  <c r="O29" i="5"/>
  <c r="AB28" i="5"/>
  <c r="H28" i="5"/>
  <c r="AL26" i="5"/>
  <c r="R26" i="5"/>
  <c r="AI25" i="5"/>
  <c r="K25" i="5"/>
  <c r="AB24" i="5"/>
  <c r="H24" i="5"/>
  <c r="H26" i="5"/>
  <c r="Y25" i="5"/>
  <c r="E25" i="5"/>
  <c r="R24" i="5"/>
  <c r="W24" i="5"/>
  <c r="Y26" i="5"/>
  <c r="AJ27" i="5"/>
  <c r="B29" i="5"/>
  <c r="E30" i="5"/>
  <c r="D31" i="5"/>
  <c r="X31" i="5"/>
  <c r="G32" i="5"/>
  <c r="AE32" i="5"/>
  <c r="N33" i="5"/>
  <c r="AH33" i="5"/>
  <c r="U34" i="5"/>
  <c r="D35" i="5"/>
  <c r="X35" i="5"/>
  <c r="K36" i="5"/>
  <c r="AE36" i="5"/>
  <c r="N37" i="5"/>
  <c r="AL37" i="5"/>
  <c r="U38" i="5"/>
  <c r="D39" i="5"/>
  <c r="AB39" i="5"/>
  <c r="K40" i="5"/>
  <c r="AE40" i="5"/>
  <c r="R41" i="5"/>
  <c r="AL41" i="5"/>
  <c r="U42" i="5"/>
  <c r="H43" i="5"/>
  <c r="K24" i="5"/>
  <c r="Q26" i="5"/>
  <c r="AE27" i="5"/>
  <c r="AH28" i="5"/>
  <c r="AK29" i="5"/>
  <c r="AL30" i="5"/>
  <c r="U31" i="5"/>
  <c r="D32" i="5"/>
  <c r="AB32" i="5"/>
  <c r="K33" i="5"/>
  <c r="AE33" i="5"/>
  <c r="R34" i="5"/>
  <c r="AL34" i="5"/>
  <c r="U35" i="5"/>
  <c r="H36" i="5"/>
  <c r="AB36" i="5"/>
  <c r="K37" i="5"/>
  <c r="AI37" i="5"/>
  <c r="R38" i="5"/>
  <c r="AL38" i="5"/>
  <c r="Y39" i="5"/>
  <c r="H40" i="5"/>
  <c r="AB40" i="5"/>
  <c r="O41" i="5"/>
  <c r="AI41" i="5"/>
  <c r="R42" i="5"/>
  <c r="E43" i="5"/>
  <c r="AB34" i="5"/>
  <c r="J45" i="5"/>
  <c r="AC47" i="5"/>
  <c r="I49" i="5"/>
  <c r="AJ50" i="5"/>
  <c r="O52" i="5"/>
  <c r="AE53" i="5"/>
  <c r="U55" i="5"/>
  <c r="AL56" i="5"/>
  <c r="Q58" i="5"/>
  <c r="AE59" i="5"/>
  <c r="AH60" i="5"/>
  <c r="I37" i="5"/>
  <c r="H46" i="5"/>
  <c r="G48" i="5"/>
  <c r="W49" i="5"/>
  <c r="M51" i="5"/>
  <c r="AD52" i="5"/>
  <c r="I54" i="5"/>
  <c r="AJ55" i="5"/>
  <c r="Z57" i="5"/>
  <c r="J59" i="5"/>
  <c r="AK60" i="5"/>
  <c r="AF41" i="5"/>
  <c r="X47" i="5"/>
  <c r="AI49" i="5"/>
  <c r="Y51" i="5"/>
  <c r="Z53" i="5"/>
  <c r="AK55" i="5"/>
  <c r="AL57" i="5"/>
  <c r="S59" i="5"/>
  <c r="AB46" i="5"/>
  <c r="P45" i="5"/>
  <c r="AA43" i="5"/>
  <c r="AA39" i="5"/>
  <c r="Y36" i="5"/>
  <c r="AL32" i="5"/>
  <c r="K27" i="5"/>
  <c r="P60" i="5"/>
  <c r="AC59" i="5"/>
  <c r="AH58" i="5"/>
  <c r="AI57" i="5"/>
  <c r="AI56" i="5"/>
  <c r="AC55" i="5"/>
  <c r="AH54" i="5"/>
  <c r="AH53" i="5"/>
  <c r="AB52" i="5"/>
  <c r="AB51" i="5"/>
  <c r="AG50" i="5"/>
  <c r="AA49" i="5"/>
  <c r="AA48" i="5"/>
  <c r="AA47" i="5"/>
  <c r="L46" i="5"/>
  <c r="F45" i="5"/>
  <c r="G43" i="5"/>
  <c r="C39" i="5"/>
  <c r="S35" i="5"/>
  <c r="R32" i="5"/>
  <c r="AE60" i="5"/>
  <c r="AB59" i="5"/>
  <c r="R58" i="5"/>
  <c r="AH56" i="5"/>
  <c r="Q55" i="5"/>
  <c r="AG53" i="5"/>
  <c r="K52" i="5"/>
  <c r="AF50" i="5"/>
  <c r="J49" i="5"/>
  <c r="Y47" i="5"/>
  <c r="AG45" i="5"/>
  <c r="AJ42" i="5"/>
  <c r="Q37" i="5"/>
  <c r="J32" i="5"/>
  <c r="S58" i="5"/>
  <c r="AK56" i="5"/>
  <c r="R55" i="5"/>
  <c r="AJ53" i="5"/>
  <c r="M52" i="5"/>
  <c r="AI50" i="5"/>
  <c r="L49" i="5"/>
  <c r="Z47" i="5"/>
  <c r="AJ45" i="5"/>
  <c r="F43" i="5"/>
  <c r="AB37" i="5"/>
  <c r="M32" i="5"/>
  <c r="AL46" i="5"/>
  <c r="O45" i="5"/>
  <c r="W43" i="5"/>
  <c r="K39" i="5"/>
  <c r="AJ34" i="5"/>
  <c r="J31" i="5"/>
  <c r="X44" i="5"/>
  <c r="W42" i="5"/>
  <c r="V39" i="5"/>
  <c r="U36" i="5"/>
  <c r="L33" i="5"/>
  <c r="I30" i="5"/>
  <c r="W30" i="5"/>
  <c r="C30" i="5"/>
  <c r="P29" i="5"/>
  <c r="AG28" i="5"/>
  <c r="M28" i="5"/>
  <c r="Z27" i="5"/>
  <c r="F27" i="5"/>
  <c r="W26" i="5"/>
  <c r="AJ25" i="5"/>
  <c r="P25" i="5"/>
  <c r="AG24" i="5"/>
  <c r="I24" i="5"/>
  <c r="N30" i="5"/>
  <c r="AE29" i="5"/>
  <c r="G29" i="5"/>
  <c r="X28" i="5"/>
  <c r="D28" i="5"/>
  <c r="Q27" i="5"/>
  <c r="AH26" i="5"/>
  <c r="N26" i="5"/>
  <c r="AA25" i="5"/>
  <c r="G25" i="5"/>
  <c r="X24" i="5"/>
  <c r="B15" i="5"/>
  <c r="B16" i="5" s="1"/>
  <c r="D26" i="5"/>
  <c r="U25" i="5"/>
  <c r="AH24" i="5"/>
  <c r="N24" i="5"/>
  <c r="B25" i="5"/>
  <c r="D27" i="5"/>
  <c r="G28" i="5"/>
  <c r="J29" i="5"/>
  <c r="U30" i="5"/>
  <c r="H31" i="5"/>
  <c r="AB31" i="5"/>
  <c r="O32" i="5"/>
  <c r="AI32" i="5"/>
  <c r="R33" i="5"/>
  <c r="E34" i="5"/>
  <c r="Y34" i="5"/>
  <c r="H35" i="5"/>
  <c r="AF35" i="5"/>
  <c r="O36" i="5"/>
  <c r="AI36" i="5"/>
  <c r="V37" i="5"/>
  <c r="E38" i="5"/>
  <c r="Y38" i="5"/>
  <c r="L39" i="5"/>
  <c r="AF39" i="5"/>
  <c r="O40" i="5"/>
  <c r="B41" i="5"/>
  <c r="V41" i="5"/>
  <c r="E42" i="5"/>
  <c r="AC42" i="5"/>
  <c r="L43" i="5"/>
  <c r="AA24" i="5"/>
  <c r="AJ26" i="5"/>
  <c r="B28" i="5"/>
  <c r="E29" i="5"/>
  <c r="P30" i="5"/>
  <c r="E31" i="5"/>
  <c r="Y31" i="5"/>
  <c r="L32" i="5"/>
  <c r="AF32" i="5"/>
  <c r="O33" i="5"/>
  <c r="B34" i="5"/>
  <c r="V34" i="5"/>
  <c r="E35" i="5"/>
  <c r="AC35" i="5"/>
  <c r="L36" i="5"/>
  <c r="AF36" i="5"/>
  <c r="S37" i="5"/>
  <c r="B38" i="5"/>
  <c r="V38" i="5"/>
  <c r="I39" i="5"/>
  <c r="AC39" i="5"/>
  <c r="L40" i="5"/>
  <c r="AJ40" i="5"/>
  <c r="S41" i="5"/>
  <c r="B42" i="5"/>
  <c r="Z42" i="5"/>
  <c r="I43" i="5"/>
  <c r="AE38" i="5"/>
  <c r="AL45" i="5"/>
  <c r="C48" i="5"/>
  <c r="AD49" i="5"/>
  <c r="I51" i="5"/>
  <c r="Z52" i="5"/>
  <c r="P54" i="5"/>
  <c r="AF55" i="5"/>
  <c r="K57" i="5"/>
  <c r="AJ58" i="5"/>
  <c r="B60" i="5"/>
  <c r="P27" i="5"/>
  <c r="P41" i="5"/>
  <c r="AI46" i="5"/>
  <c r="R48" i="5"/>
  <c r="H50" i="5"/>
  <c r="X51" i="5"/>
  <c r="C53" i="5"/>
  <c r="AD54" i="5"/>
  <c r="J56" i="5"/>
  <c r="AK57" i="5"/>
  <c r="AH59" i="5"/>
  <c r="Z31" i="5"/>
  <c r="AE43" i="5"/>
  <c r="H48" i="5"/>
  <c r="I50" i="5"/>
  <c r="J52" i="5"/>
  <c r="U54" i="5"/>
  <c r="K56" i="5"/>
  <c r="L58" i="5"/>
  <c r="F60" i="5"/>
  <c r="M46" i="5"/>
  <c r="H45" i="5"/>
  <c r="AF42" i="5"/>
  <c r="G39" i="5"/>
  <c r="W35" i="5"/>
  <c r="R31" i="5"/>
  <c r="Z25" i="5"/>
  <c r="L60" i="5"/>
  <c r="Q59" i="5"/>
  <c r="Y58" i="5"/>
  <c r="AD57" i="5"/>
  <c r="X56" i="5"/>
  <c r="X55" i="5"/>
  <c r="X54" i="5"/>
  <c r="R53" i="5"/>
  <c r="W52" i="5"/>
  <c r="W51" i="5"/>
  <c r="Q50" i="5"/>
  <c r="Q49" i="5"/>
  <c r="V48" i="5"/>
  <c r="P47" i="5"/>
  <c r="E46" i="5"/>
  <c r="Z44" i="5"/>
  <c r="Y41" i="5"/>
  <c r="W38" i="5"/>
  <c r="AI34" i="5"/>
  <c r="AF30" i="5"/>
  <c r="O60" i="5"/>
  <c r="L59" i="5"/>
  <c r="AH57" i="5"/>
  <c r="L56" i="5"/>
  <c r="AG54" i="5"/>
  <c r="K53" i="5"/>
  <c r="AA51" i="5"/>
  <c r="J50" i="5"/>
  <c r="Z48" i="5"/>
  <c r="B47" i="5"/>
  <c r="E45" i="5"/>
  <c r="AK40" i="5"/>
  <c r="N35" i="5"/>
  <c r="Y29" i="5"/>
  <c r="AJ57" i="5"/>
  <c r="M56" i="5"/>
  <c r="AI54" i="5"/>
  <c r="L53" i="5"/>
  <c r="AD51" i="5"/>
  <c r="K50" i="5"/>
  <c r="AC48" i="5"/>
  <c r="D47" i="5"/>
  <c r="I45" i="5"/>
  <c r="H41" i="5"/>
  <c r="O35" i="5"/>
  <c r="D30" i="5"/>
  <c r="N46" i="5"/>
  <c r="AD44" i="5"/>
  <c r="AG41" i="5"/>
  <c r="AG37" i="5"/>
  <c r="U33" i="5"/>
  <c r="AD28" i="5"/>
  <c r="D44" i="5"/>
  <c r="L41" i="5"/>
  <c r="S38" i="5"/>
  <c r="J35" i="5"/>
  <c r="I32" i="5"/>
  <c r="X27" i="5"/>
  <c r="S30" i="5"/>
  <c r="AF29" i="5"/>
  <c r="L29" i="5"/>
  <c r="AC28" i="5"/>
  <c r="E28" i="5"/>
  <c r="V27" i="5"/>
  <c r="B27" i="5"/>
  <c r="O26" i="5"/>
  <c r="AF25" i="5"/>
  <c r="L25" i="5"/>
  <c r="Y24" i="5"/>
  <c r="E24" i="5"/>
  <c r="J30" i="5"/>
  <c r="W29" i="5"/>
  <c r="C29" i="5"/>
  <c r="T28" i="5"/>
  <c r="AG27" i="5"/>
  <c r="M27" i="5"/>
  <c r="AD26" i="5"/>
  <c r="F26" i="5"/>
  <c r="W25" i="5"/>
  <c r="C25" i="5"/>
  <c r="P24" i="5"/>
  <c r="T26" i="5"/>
  <c r="AK25" i="5"/>
  <c r="M25" i="5"/>
  <c r="AD24" i="5"/>
  <c r="J24" i="5"/>
  <c r="AH25" i="5"/>
  <c r="L27" i="5"/>
  <c r="O28" i="5"/>
  <c r="Z29" i="5"/>
  <c r="AC30" i="5"/>
  <c r="L31" i="5"/>
  <c r="AJ31" i="5"/>
  <c r="S32" i="5"/>
  <c r="B33" i="5"/>
  <c r="Z33" i="5"/>
  <c r="I34" i="5"/>
  <c r="AC34" i="5"/>
  <c r="P35" i="5"/>
  <c r="AJ35" i="5"/>
  <c r="S36" i="5"/>
  <c r="F37" i="5"/>
  <c r="Z37" i="5"/>
  <c r="I38" i="5"/>
  <c r="AG38" i="5"/>
  <c r="P39" i="5"/>
  <c r="AJ39" i="5"/>
  <c r="W40" i="5"/>
  <c r="F41" i="5"/>
  <c r="Z41" i="5"/>
  <c r="M42" i="5"/>
  <c r="AG42" i="5"/>
  <c r="P43" i="5"/>
  <c r="V25" i="5"/>
  <c r="G27" i="5"/>
  <c r="J28" i="5"/>
  <c r="U29" i="5"/>
  <c r="X30" i="5"/>
  <c r="I31" i="5"/>
  <c r="AG31" i="5"/>
  <c r="P32" i="5"/>
  <c r="AJ32" i="5"/>
  <c r="W33" i="5"/>
  <c r="F34" i="5"/>
  <c r="Z34" i="5"/>
  <c r="M35" i="5"/>
  <c r="AG35" i="5"/>
  <c r="P36" i="5"/>
  <c r="C37" i="5"/>
  <c r="W37" i="5"/>
  <c r="F38" i="5"/>
  <c r="AD38" i="5"/>
  <c r="M39" i="5"/>
  <c r="AG39" i="5"/>
  <c r="T40" i="5"/>
  <c r="C41" i="5"/>
  <c r="W41" i="5"/>
  <c r="J42" i="5"/>
  <c r="AD42" i="5"/>
  <c r="M43" i="5"/>
  <c r="Q30" i="5"/>
  <c r="AH40" i="5"/>
  <c r="AC46" i="5"/>
  <c r="X48" i="5"/>
  <c r="D50" i="5"/>
  <c r="T51" i="5"/>
  <c r="J53" i="5"/>
  <c r="Z54" i="5"/>
  <c r="F56" i="5"/>
  <c r="AG57" i="5"/>
  <c r="G59" i="5"/>
  <c r="J60" i="5"/>
  <c r="H33" i="5"/>
  <c r="O43" i="5"/>
  <c r="L47" i="5"/>
  <c r="B49" i="5"/>
  <c r="R50" i="5"/>
  <c r="AI51" i="5"/>
  <c r="Y53" i="5"/>
  <c r="D55" i="5"/>
  <c r="T56" i="5"/>
  <c r="AE58" i="5"/>
  <c r="E60" i="5"/>
  <c r="Y33" i="5"/>
  <c r="P46" i="5"/>
  <c r="AD48" i="5"/>
  <c r="T50" i="5"/>
  <c r="AE52" i="5"/>
  <c r="AF54" i="5"/>
  <c r="AF56" i="5"/>
  <c r="C59" i="5"/>
  <c r="N60" i="5"/>
  <c r="G46" i="5"/>
  <c r="R44" i="5"/>
  <c r="AC41" i="5"/>
  <c r="X38" i="5"/>
  <c r="T34" i="5"/>
  <c r="B31" i="5"/>
  <c r="AF60" i="5"/>
  <c r="AK59" i="5"/>
  <c r="M59" i="5"/>
  <c r="T58" i="5"/>
  <c r="N57" i="5"/>
  <c r="N56" i="5"/>
  <c r="S55" i="5"/>
  <c r="M54" i="5"/>
  <c r="M53" i="5"/>
  <c r="L52" i="5"/>
  <c r="G51" i="5"/>
  <c r="L50" i="5"/>
  <c r="K49" i="5"/>
  <c r="F48" i="5"/>
  <c r="C47" i="5"/>
  <c r="AH45" i="5"/>
  <c r="G44" i="5"/>
  <c r="E41" i="5"/>
  <c r="T37" i="5"/>
  <c r="P33" i="5"/>
  <c r="AG29" i="5"/>
  <c r="K60" i="5"/>
  <c r="D59" i="5"/>
  <c r="AC57" i="5"/>
  <c r="G56" i="5"/>
  <c r="V54" i="5"/>
  <c r="F53" i="5"/>
  <c r="U51" i="5"/>
  <c r="AK49" i="5"/>
  <c r="T48" i="5"/>
  <c r="AF46" i="5"/>
  <c r="W44" i="5"/>
  <c r="U40" i="5"/>
  <c r="AF34" i="5"/>
  <c r="S27" i="5"/>
  <c r="AF57" i="5"/>
  <c r="I56" i="5"/>
  <c r="W54" i="5"/>
  <c r="H53" i="5"/>
  <c r="V51" i="5"/>
  <c r="C50" i="5"/>
  <c r="U48" i="5"/>
  <c r="AJ46" i="5"/>
  <c r="AA44" i="5"/>
  <c r="AD40" i="5"/>
  <c r="C35" i="5"/>
  <c r="AF27" i="5"/>
  <c r="J46" i="5"/>
  <c r="S44" i="5"/>
  <c r="M41" i="5"/>
  <c r="L37" i="5"/>
  <c r="I33" i="5"/>
  <c r="C27" i="5"/>
  <c r="AK43" i="5"/>
  <c r="D41" i="5"/>
  <c r="AF37" i="5"/>
  <c r="B35" i="5"/>
  <c r="AD31" i="5"/>
  <c r="AC26" i="5"/>
  <c r="C23" i="4"/>
  <c r="E23" i="4"/>
  <c r="G23" i="4"/>
  <c r="I23" i="4"/>
  <c r="K23" i="4"/>
  <c r="M23" i="4"/>
  <c r="O23" i="4"/>
  <c r="Q23" i="4"/>
  <c r="S23" i="4"/>
  <c r="U23" i="4"/>
  <c r="W23" i="4"/>
  <c r="Y23" i="4"/>
  <c r="AA23" i="4"/>
  <c r="AC23" i="4"/>
  <c r="AE23" i="4"/>
  <c r="AG23" i="4"/>
  <c r="AI23" i="4"/>
  <c r="AK23" i="4"/>
  <c r="F23" i="4"/>
  <c r="N23" i="4"/>
  <c r="V23" i="4"/>
  <c r="AD23" i="4"/>
  <c r="AL23" i="4"/>
  <c r="J23" i="4"/>
  <c r="R23" i="4"/>
  <c r="Z23" i="4"/>
  <c r="AH23" i="4"/>
  <c r="H23" i="4"/>
  <c r="P23" i="4"/>
  <c r="X23" i="4"/>
  <c r="AF23" i="4"/>
  <c r="D23" i="4"/>
  <c r="AJ23" i="4"/>
  <c r="AB23" i="4"/>
  <c r="T23" i="4"/>
  <c r="L23" i="4"/>
  <c r="B23" i="4"/>
  <c r="B13" i="4"/>
  <c r="B14" i="4" s="1"/>
  <c r="L25" i="4" l="1"/>
  <c r="L29" i="4"/>
  <c r="L24" i="4"/>
  <c r="L27" i="4"/>
  <c r="L31" i="4"/>
  <c r="L26" i="4"/>
  <c r="L30" i="4"/>
  <c r="L34" i="4"/>
  <c r="L35" i="4"/>
  <c r="L36" i="4"/>
  <c r="L37" i="4"/>
  <c r="L38" i="4"/>
  <c r="L39" i="4"/>
  <c r="L40" i="4"/>
  <c r="L32" i="4"/>
  <c r="L41" i="4"/>
  <c r="L28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33" i="4"/>
  <c r="L56" i="4"/>
  <c r="L57" i="4"/>
  <c r="L58" i="4"/>
  <c r="L59" i="4"/>
  <c r="L60" i="4"/>
  <c r="L55" i="4"/>
  <c r="D27" i="4"/>
  <c r="D31" i="4"/>
  <c r="D24" i="4"/>
  <c r="D25" i="4"/>
  <c r="D29" i="4"/>
  <c r="D28" i="4"/>
  <c r="D32" i="4"/>
  <c r="D26" i="4"/>
  <c r="D34" i="4"/>
  <c r="D35" i="4"/>
  <c r="D36" i="4"/>
  <c r="D37" i="4"/>
  <c r="D38" i="4"/>
  <c r="D39" i="4"/>
  <c r="D40" i="4"/>
  <c r="D41" i="4"/>
  <c r="D33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30" i="4"/>
  <c r="D55" i="4"/>
  <c r="D56" i="4"/>
  <c r="D57" i="4"/>
  <c r="D58" i="4"/>
  <c r="D59" i="4"/>
  <c r="D60" i="4"/>
  <c r="H24" i="4"/>
  <c r="H26" i="4"/>
  <c r="H30" i="4"/>
  <c r="H28" i="4"/>
  <c r="H32" i="4"/>
  <c r="H27" i="4"/>
  <c r="H31" i="4"/>
  <c r="H29" i="4"/>
  <c r="H33" i="4"/>
  <c r="H35" i="4"/>
  <c r="H36" i="4"/>
  <c r="H37" i="4"/>
  <c r="H38" i="4"/>
  <c r="H39" i="4"/>
  <c r="H40" i="4"/>
  <c r="H41" i="4"/>
  <c r="H25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34" i="4"/>
  <c r="J28" i="4"/>
  <c r="J32" i="4"/>
  <c r="J26" i="4"/>
  <c r="J30" i="4"/>
  <c r="J33" i="4"/>
  <c r="J34" i="4"/>
  <c r="J24" i="4"/>
  <c r="J25" i="4"/>
  <c r="J29" i="4"/>
  <c r="J27" i="4"/>
  <c r="J35" i="4"/>
  <c r="J37" i="4"/>
  <c r="J39" i="4"/>
  <c r="J41" i="4"/>
  <c r="J31" i="4"/>
  <c r="J42" i="4"/>
  <c r="J46" i="4"/>
  <c r="J50" i="4"/>
  <c r="J54" i="4"/>
  <c r="J38" i="4"/>
  <c r="J44" i="4"/>
  <c r="J48" i="4"/>
  <c r="J52" i="4"/>
  <c r="J40" i="4"/>
  <c r="J45" i="4"/>
  <c r="J49" i="4"/>
  <c r="J53" i="4"/>
  <c r="J55" i="4"/>
  <c r="J43" i="4"/>
  <c r="J59" i="4"/>
  <c r="J36" i="4"/>
  <c r="J51" i="4"/>
  <c r="J57" i="4"/>
  <c r="J58" i="4"/>
  <c r="J56" i="4"/>
  <c r="J47" i="4"/>
  <c r="J60" i="4"/>
  <c r="N27" i="4"/>
  <c r="N31" i="4"/>
  <c r="N25" i="4"/>
  <c r="N29" i="4"/>
  <c r="N33" i="4"/>
  <c r="N34" i="4"/>
  <c r="N28" i="4"/>
  <c r="N32" i="4"/>
  <c r="N24" i="4"/>
  <c r="N30" i="4"/>
  <c r="N26" i="4"/>
  <c r="N41" i="4"/>
  <c r="N36" i="4"/>
  <c r="N38" i="4"/>
  <c r="N40" i="4"/>
  <c r="N45" i="4"/>
  <c r="N49" i="4"/>
  <c r="N53" i="4"/>
  <c r="N37" i="4"/>
  <c r="N43" i="4"/>
  <c r="N47" i="4"/>
  <c r="N51" i="4"/>
  <c r="N55" i="4"/>
  <c r="N39" i="4"/>
  <c r="N44" i="4"/>
  <c r="N48" i="4"/>
  <c r="N52" i="4"/>
  <c r="N50" i="4"/>
  <c r="N58" i="4"/>
  <c r="N42" i="4"/>
  <c r="N56" i="4"/>
  <c r="N60" i="4"/>
  <c r="N46" i="4"/>
  <c r="N57" i="4"/>
  <c r="N59" i="4"/>
  <c r="N35" i="4"/>
  <c r="N54" i="4"/>
  <c r="AG25" i="4"/>
  <c r="AG29" i="4"/>
  <c r="AG27" i="4"/>
  <c r="AG31" i="4"/>
  <c r="AG26" i="4"/>
  <c r="AG30" i="4"/>
  <c r="AG32" i="4"/>
  <c r="AG34" i="4"/>
  <c r="AG36" i="4"/>
  <c r="AG38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33" i="4"/>
  <c r="AG35" i="4"/>
  <c r="AG37" i="4"/>
  <c r="AG39" i="4"/>
  <c r="AG24" i="4"/>
  <c r="AG55" i="4"/>
  <c r="AG56" i="4"/>
  <c r="AG57" i="4"/>
  <c r="AG58" i="4"/>
  <c r="AG59" i="4"/>
  <c r="AG60" i="4"/>
  <c r="AG28" i="4"/>
  <c r="Y27" i="4"/>
  <c r="Y31" i="4"/>
  <c r="Y25" i="4"/>
  <c r="Y29" i="4"/>
  <c r="Y28" i="4"/>
  <c r="Y24" i="4"/>
  <c r="Y26" i="4"/>
  <c r="Y32" i="4"/>
  <c r="Y34" i="4"/>
  <c r="Y33" i="4"/>
  <c r="Y36" i="4"/>
  <c r="Y38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35" i="4"/>
  <c r="Y37" i="4"/>
  <c r="Y39" i="4"/>
  <c r="Y30" i="4"/>
  <c r="Y55" i="4"/>
  <c r="Y56" i="4"/>
  <c r="Y57" i="4"/>
  <c r="Y58" i="4"/>
  <c r="Y59" i="4"/>
  <c r="Y60" i="4"/>
  <c r="Q25" i="4"/>
  <c r="Q29" i="4"/>
  <c r="Q27" i="4"/>
  <c r="Q31" i="4"/>
  <c r="Q26" i="4"/>
  <c r="Q30" i="4"/>
  <c r="Q28" i="4"/>
  <c r="Q32" i="4"/>
  <c r="Q34" i="4"/>
  <c r="Q24" i="4"/>
  <c r="Q36" i="4"/>
  <c r="Q38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33" i="4"/>
  <c r="Q35" i="4"/>
  <c r="Q37" i="4"/>
  <c r="Q39" i="4"/>
  <c r="Q56" i="4"/>
  <c r="Q57" i="4"/>
  <c r="Q58" i="4"/>
  <c r="Q59" i="4"/>
  <c r="Q60" i="4"/>
  <c r="I27" i="4"/>
  <c r="I31" i="4"/>
  <c r="I25" i="4"/>
  <c r="I29" i="4"/>
  <c r="I28" i="4"/>
  <c r="I32" i="4"/>
  <c r="I30" i="4"/>
  <c r="I34" i="4"/>
  <c r="I26" i="4"/>
  <c r="I33" i="4"/>
  <c r="I36" i="4"/>
  <c r="I38" i="4"/>
  <c r="I40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24" i="4"/>
  <c r="I35" i="4"/>
  <c r="I37" i="4"/>
  <c r="I39" i="4"/>
  <c r="I41" i="4"/>
  <c r="I56" i="4"/>
  <c r="I57" i="4"/>
  <c r="I58" i="4"/>
  <c r="I59" i="4"/>
  <c r="I60" i="4"/>
  <c r="T27" i="4"/>
  <c r="T31" i="4"/>
  <c r="T24" i="4"/>
  <c r="T25" i="4"/>
  <c r="T29" i="4"/>
  <c r="T28" i="4"/>
  <c r="T32" i="4"/>
  <c r="T34" i="4"/>
  <c r="T35" i="4"/>
  <c r="T36" i="4"/>
  <c r="T37" i="4"/>
  <c r="T38" i="4"/>
  <c r="T39" i="4"/>
  <c r="T40" i="4"/>
  <c r="T30" i="4"/>
  <c r="T33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26" i="4"/>
  <c r="T55" i="4"/>
  <c r="T56" i="4"/>
  <c r="T57" i="4"/>
  <c r="T58" i="4"/>
  <c r="T59" i="4"/>
  <c r="T60" i="4"/>
  <c r="AF24" i="4"/>
  <c r="AF28" i="4"/>
  <c r="AF26" i="4"/>
  <c r="AF30" i="4"/>
  <c r="AF25" i="4"/>
  <c r="AF29" i="4"/>
  <c r="AF27" i="4"/>
  <c r="AF33" i="4"/>
  <c r="AF34" i="4"/>
  <c r="AF35" i="4"/>
  <c r="AF36" i="4"/>
  <c r="AF37" i="4"/>
  <c r="AF38" i="4"/>
  <c r="AF39" i="4"/>
  <c r="AF40" i="4"/>
  <c r="AF31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32" i="4"/>
  <c r="AF55" i="4"/>
  <c r="AF56" i="4"/>
  <c r="AF57" i="4"/>
  <c r="AF58" i="4"/>
  <c r="AF59" i="4"/>
  <c r="AF60" i="4"/>
  <c r="AH26" i="4"/>
  <c r="AH30" i="4"/>
  <c r="AH28" i="4"/>
  <c r="AH32" i="4"/>
  <c r="AH33" i="4"/>
  <c r="AH24" i="4"/>
  <c r="AH27" i="4"/>
  <c r="AH31" i="4"/>
  <c r="AH29" i="4"/>
  <c r="AH25" i="4"/>
  <c r="AH35" i="4"/>
  <c r="AH37" i="4"/>
  <c r="AH39" i="4"/>
  <c r="AH36" i="4"/>
  <c r="AH44" i="4"/>
  <c r="AH48" i="4"/>
  <c r="AH52" i="4"/>
  <c r="AH40" i="4"/>
  <c r="AH42" i="4"/>
  <c r="AH46" i="4"/>
  <c r="AH50" i="4"/>
  <c r="AH54" i="4"/>
  <c r="AH34" i="4"/>
  <c r="AH43" i="4"/>
  <c r="AH47" i="4"/>
  <c r="AH51" i="4"/>
  <c r="AH53" i="4"/>
  <c r="AH57" i="4"/>
  <c r="AH45" i="4"/>
  <c r="AH55" i="4"/>
  <c r="AH59" i="4"/>
  <c r="AH49" i="4"/>
  <c r="AH56" i="4"/>
  <c r="AH60" i="4"/>
  <c r="AH41" i="4"/>
  <c r="AH58" i="4"/>
  <c r="AH38" i="4"/>
  <c r="AL25" i="4"/>
  <c r="AL29" i="4"/>
  <c r="AL27" i="4"/>
  <c r="AL31" i="4"/>
  <c r="AL32" i="4"/>
  <c r="AL33" i="4"/>
  <c r="AL26" i="4"/>
  <c r="AL30" i="4"/>
  <c r="AL28" i="4"/>
  <c r="AL24" i="4"/>
  <c r="AL34" i="4"/>
  <c r="AL36" i="4"/>
  <c r="AL38" i="4"/>
  <c r="AL40" i="4"/>
  <c r="AL35" i="4"/>
  <c r="AL43" i="4"/>
  <c r="AL47" i="4"/>
  <c r="AL51" i="4"/>
  <c r="AL39" i="4"/>
  <c r="AL41" i="4"/>
  <c r="AL45" i="4"/>
  <c r="AL49" i="4"/>
  <c r="AL53" i="4"/>
  <c r="AL42" i="4"/>
  <c r="AL46" i="4"/>
  <c r="AL50" i="4"/>
  <c r="AL37" i="4"/>
  <c r="AL44" i="4"/>
  <c r="AL56" i="4"/>
  <c r="AL60" i="4"/>
  <c r="AL52" i="4"/>
  <c r="AL58" i="4"/>
  <c r="AL54" i="4"/>
  <c r="AL55" i="4"/>
  <c r="AL59" i="4"/>
  <c r="AL48" i="4"/>
  <c r="AL57" i="4"/>
  <c r="F25" i="4"/>
  <c r="F29" i="4"/>
  <c r="F27" i="4"/>
  <c r="F31" i="4"/>
  <c r="F33" i="4"/>
  <c r="F34" i="4"/>
  <c r="F26" i="4"/>
  <c r="F30" i="4"/>
  <c r="F24" i="4"/>
  <c r="F32" i="4"/>
  <c r="F28" i="4"/>
  <c r="F36" i="4"/>
  <c r="F38" i="4"/>
  <c r="F40" i="4"/>
  <c r="F35" i="4"/>
  <c r="F43" i="4"/>
  <c r="F47" i="4"/>
  <c r="F51" i="4"/>
  <c r="F55" i="4"/>
  <c r="F39" i="4"/>
  <c r="F45" i="4"/>
  <c r="F49" i="4"/>
  <c r="F53" i="4"/>
  <c r="F41" i="4"/>
  <c r="F42" i="4"/>
  <c r="F46" i="4"/>
  <c r="F50" i="4"/>
  <c r="F54" i="4"/>
  <c r="F52" i="4"/>
  <c r="F56" i="4"/>
  <c r="F60" i="4"/>
  <c r="F44" i="4"/>
  <c r="F58" i="4"/>
  <c r="F37" i="4"/>
  <c r="F48" i="4"/>
  <c r="F59" i="4"/>
  <c r="F57" i="4"/>
  <c r="AE25" i="4"/>
  <c r="AE26" i="4"/>
  <c r="AE27" i="4"/>
  <c r="AE28" i="4"/>
  <c r="AE29" i="4"/>
  <c r="AE30" i="4"/>
  <c r="AE31" i="4"/>
  <c r="AE24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W25" i="4"/>
  <c r="W26" i="4"/>
  <c r="W27" i="4"/>
  <c r="W28" i="4"/>
  <c r="W29" i="4"/>
  <c r="W30" i="4"/>
  <c r="W31" i="4"/>
  <c r="W24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O25" i="4"/>
  <c r="O26" i="4"/>
  <c r="O27" i="4"/>
  <c r="O28" i="4"/>
  <c r="O29" i="4"/>
  <c r="O30" i="4"/>
  <c r="O31" i="4"/>
  <c r="O32" i="4"/>
  <c r="O24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6" i="4"/>
  <c r="O57" i="4"/>
  <c r="O58" i="4"/>
  <c r="O59" i="4"/>
  <c r="O60" i="4"/>
  <c r="O55" i="4"/>
  <c r="G25" i="4"/>
  <c r="G26" i="4"/>
  <c r="G27" i="4"/>
  <c r="G28" i="4"/>
  <c r="G29" i="4"/>
  <c r="G30" i="4"/>
  <c r="G31" i="4"/>
  <c r="G32" i="4"/>
  <c r="G24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6" i="4"/>
  <c r="G57" i="4"/>
  <c r="G58" i="4"/>
  <c r="G59" i="4"/>
  <c r="G60" i="4"/>
  <c r="G55" i="4"/>
  <c r="AB25" i="4"/>
  <c r="AB29" i="4"/>
  <c r="AB24" i="4"/>
  <c r="AB27" i="4"/>
  <c r="AB31" i="4"/>
  <c r="AB26" i="4"/>
  <c r="AB30" i="4"/>
  <c r="AB32" i="4"/>
  <c r="AB34" i="4"/>
  <c r="AB35" i="4"/>
  <c r="AB36" i="4"/>
  <c r="AB37" i="4"/>
  <c r="AB38" i="4"/>
  <c r="AB39" i="4"/>
  <c r="AB40" i="4"/>
  <c r="AB28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33" i="4"/>
  <c r="AB55" i="4"/>
  <c r="AB56" i="4"/>
  <c r="AB57" i="4"/>
  <c r="AB58" i="4"/>
  <c r="AB59" i="4"/>
  <c r="AB60" i="4"/>
  <c r="X24" i="4"/>
  <c r="X26" i="4"/>
  <c r="X30" i="4"/>
  <c r="X28" i="4"/>
  <c r="X27" i="4"/>
  <c r="X31" i="4"/>
  <c r="X29" i="4"/>
  <c r="X25" i="4"/>
  <c r="X33" i="4"/>
  <c r="X35" i="4"/>
  <c r="X36" i="4"/>
  <c r="X37" i="4"/>
  <c r="X38" i="4"/>
  <c r="X39" i="4"/>
  <c r="X40" i="4"/>
  <c r="X32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34" i="4"/>
  <c r="X55" i="4"/>
  <c r="X56" i="4"/>
  <c r="X57" i="4"/>
  <c r="X58" i="4"/>
  <c r="X59" i="4"/>
  <c r="X60" i="4"/>
  <c r="Z28" i="4"/>
  <c r="Z26" i="4"/>
  <c r="Z30" i="4"/>
  <c r="Z32" i="4"/>
  <c r="Z33" i="4"/>
  <c r="Z34" i="4"/>
  <c r="Z24" i="4"/>
  <c r="Z25" i="4"/>
  <c r="Z29" i="4"/>
  <c r="Z31" i="4"/>
  <c r="Z35" i="4"/>
  <c r="Z37" i="4"/>
  <c r="Z39" i="4"/>
  <c r="Z38" i="4"/>
  <c r="Z42" i="4"/>
  <c r="Z46" i="4"/>
  <c r="Z50" i="4"/>
  <c r="Z54" i="4"/>
  <c r="Z44" i="4"/>
  <c r="Z48" i="4"/>
  <c r="Z52" i="4"/>
  <c r="Z36" i="4"/>
  <c r="Z41" i="4"/>
  <c r="Z45" i="4"/>
  <c r="Z49" i="4"/>
  <c r="Z53" i="4"/>
  <c r="Z55" i="4"/>
  <c r="Z59" i="4"/>
  <c r="Z27" i="4"/>
  <c r="Z47" i="4"/>
  <c r="Z57" i="4"/>
  <c r="Z40" i="4"/>
  <c r="Z51" i="4"/>
  <c r="Z58" i="4"/>
  <c r="Z60" i="4"/>
  <c r="Z43" i="4"/>
  <c r="Z56" i="4"/>
  <c r="AD27" i="4"/>
  <c r="AD31" i="4"/>
  <c r="AD25" i="4"/>
  <c r="AD29" i="4"/>
  <c r="AD32" i="4"/>
  <c r="AD33" i="4"/>
  <c r="AD28" i="4"/>
  <c r="AD30" i="4"/>
  <c r="AD26" i="4"/>
  <c r="AD24" i="4"/>
  <c r="AD34" i="4"/>
  <c r="AD36" i="4"/>
  <c r="AD38" i="4"/>
  <c r="AD40" i="4"/>
  <c r="AD37" i="4"/>
  <c r="AD41" i="4"/>
  <c r="AD45" i="4"/>
  <c r="AD49" i="4"/>
  <c r="AD53" i="4"/>
  <c r="AD43" i="4"/>
  <c r="AD47" i="4"/>
  <c r="AD51" i="4"/>
  <c r="AD35" i="4"/>
  <c r="AD44" i="4"/>
  <c r="AD48" i="4"/>
  <c r="AD52" i="4"/>
  <c r="AD46" i="4"/>
  <c r="AD58" i="4"/>
  <c r="AD39" i="4"/>
  <c r="AD54" i="4"/>
  <c r="AD56" i="4"/>
  <c r="AD60" i="4"/>
  <c r="AD42" i="4"/>
  <c r="AD57" i="4"/>
  <c r="AD50" i="4"/>
  <c r="AD55" i="4"/>
  <c r="AD59" i="4"/>
  <c r="AK28" i="4"/>
  <c r="AK26" i="4"/>
  <c r="AK30" i="4"/>
  <c r="AK24" i="4"/>
  <c r="AK25" i="4"/>
  <c r="AK29" i="4"/>
  <c r="AK31" i="4"/>
  <c r="AK33" i="4"/>
  <c r="AK27" i="4"/>
  <c r="AK35" i="4"/>
  <c r="AK37" i="4"/>
  <c r="AK39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32" i="4"/>
  <c r="AK34" i="4"/>
  <c r="AK36" i="4"/>
  <c r="AK38" i="4"/>
  <c r="AK40" i="4"/>
  <c r="AK55" i="4"/>
  <c r="AK56" i="4"/>
  <c r="AK57" i="4"/>
  <c r="AK58" i="4"/>
  <c r="AK59" i="4"/>
  <c r="AK60" i="4"/>
  <c r="AC26" i="4"/>
  <c r="AC30" i="4"/>
  <c r="AC28" i="4"/>
  <c r="AC24" i="4"/>
  <c r="AC27" i="4"/>
  <c r="AC31" i="4"/>
  <c r="AC33" i="4"/>
  <c r="AC29" i="4"/>
  <c r="AC32" i="4"/>
  <c r="AC35" i="4"/>
  <c r="AC37" i="4"/>
  <c r="AC39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25" i="4"/>
  <c r="AC34" i="4"/>
  <c r="AC36" i="4"/>
  <c r="AC38" i="4"/>
  <c r="AC40" i="4"/>
  <c r="AC55" i="4"/>
  <c r="AC56" i="4"/>
  <c r="AC57" i="4"/>
  <c r="AC58" i="4"/>
  <c r="AC59" i="4"/>
  <c r="AC60" i="4"/>
  <c r="U28" i="4"/>
  <c r="U26" i="4"/>
  <c r="U30" i="4"/>
  <c r="U24" i="4"/>
  <c r="U25" i="4"/>
  <c r="U29" i="4"/>
  <c r="U33" i="4"/>
  <c r="U31" i="4"/>
  <c r="U27" i="4"/>
  <c r="U34" i="4"/>
  <c r="U35" i="4"/>
  <c r="U37" i="4"/>
  <c r="U39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32" i="4"/>
  <c r="U36" i="4"/>
  <c r="U38" i="4"/>
  <c r="U40" i="4"/>
  <c r="U55" i="4"/>
  <c r="U56" i="4"/>
  <c r="U57" i="4"/>
  <c r="U58" i="4"/>
  <c r="U59" i="4"/>
  <c r="U60" i="4"/>
  <c r="M26" i="4"/>
  <c r="M30" i="4"/>
  <c r="M28" i="4"/>
  <c r="M32" i="4"/>
  <c r="M24" i="4"/>
  <c r="M27" i="4"/>
  <c r="M31" i="4"/>
  <c r="M33" i="4"/>
  <c r="M35" i="4"/>
  <c r="M37" i="4"/>
  <c r="M39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29" i="4"/>
  <c r="M34" i="4"/>
  <c r="M36" i="4"/>
  <c r="M38" i="4"/>
  <c r="M40" i="4"/>
  <c r="M41" i="4"/>
  <c r="M56" i="4"/>
  <c r="M57" i="4"/>
  <c r="M58" i="4"/>
  <c r="M59" i="4"/>
  <c r="M60" i="4"/>
  <c r="M25" i="4"/>
  <c r="E28" i="4"/>
  <c r="E32" i="4"/>
  <c r="E26" i="4"/>
  <c r="E30" i="4"/>
  <c r="E24" i="4"/>
  <c r="E25" i="4"/>
  <c r="E29" i="4"/>
  <c r="E33" i="4"/>
  <c r="E31" i="4"/>
  <c r="E34" i="4"/>
  <c r="E35" i="4"/>
  <c r="E37" i="4"/>
  <c r="E39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36" i="4"/>
  <c r="E38" i="4"/>
  <c r="E40" i="4"/>
  <c r="E27" i="4"/>
  <c r="E56" i="4"/>
  <c r="E57" i="4"/>
  <c r="E58" i="4"/>
  <c r="E59" i="4"/>
  <c r="E60" i="4"/>
  <c r="B26" i="4"/>
  <c r="B30" i="4"/>
  <c r="B34" i="4"/>
  <c r="B38" i="4"/>
  <c r="B42" i="4"/>
  <c r="B46" i="4"/>
  <c r="B50" i="4"/>
  <c r="B54" i="4"/>
  <c r="B58" i="4"/>
  <c r="B28" i="4"/>
  <c r="B32" i="4"/>
  <c r="B36" i="4"/>
  <c r="B40" i="4"/>
  <c r="B44" i="4"/>
  <c r="B48" i="4"/>
  <c r="B52" i="4"/>
  <c r="B56" i="4"/>
  <c r="B60" i="4"/>
  <c r="B25" i="4"/>
  <c r="B29" i="4"/>
  <c r="B33" i="4"/>
  <c r="B37" i="4"/>
  <c r="B41" i="4"/>
  <c r="B45" i="4"/>
  <c r="B49" i="4"/>
  <c r="B53" i="4"/>
  <c r="B57" i="4"/>
  <c r="B24" i="4"/>
  <c r="B39" i="4"/>
  <c r="B55" i="4"/>
  <c r="B31" i="4"/>
  <c r="B47" i="4"/>
  <c r="B35" i="4"/>
  <c r="B51" i="4"/>
  <c r="B27" i="4"/>
  <c r="B43" i="4"/>
  <c r="B59" i="4"/>
  <c r="AJ27" i="4"/>
  <c r="AJ31" i="4"/>
  <c r="AJ24" i="4"/>
  <c r="AJ25" i="4"/>
  <c r="AJ29" i="4"/>
  <c r="AJ28" i="4"/>
  <c r="AJ30" i="4"/>
  <c r="AJ32" i="4"/>
  <c r="AJ34" i="4"/>
  <c r="AJ35" i="4"/>
  <c r="AJ36" i="4"/>
  <c r="AJ37" i="4"/>
  <c r="AJ38" i="4"/>
  <c r="AJ39" i="4"/>
  <c r="AJ40" i="4"/>
  <c r="AJ26" i="4"/>
  <c r="AJ33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P24" i="4"/>
  <c r="P28" i="4"/>
  <c r="P26" i="4"/>
  <c r="P30" i="4"/>
  <c r="P25" i="4"/>
  <c r="P29" i="4"/>
  <c r="P31" i="4"/>
  <c r="P27" i="4"/>
  <c r="P33" i="4"/>
  <c r="P35" i="4"/>
  <c r="P36" i="4"/>
  <c r="P37" i="4"/>
  <c r="P38" i="4"/>
  <c r="P39" i="4"/>
  <c r="P40" i="4"/>
  <c r="P34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32" i="4"/>
  <c r="R26" i="4"/>
  <c r="R30" i="4"/>
  <c r="R28" i="4"/>
  <c r="R32" i="4"/>
  <c r="R33" i="4"/>
  <c r="R34" i="4"/>
  <c r="R24" i="4"/>
  <c r="R27" i="4"/>
  <c r="R31" i="4"/>
  <c r="R25" i="4"/>
  <c r="R29" i="4"/>
  <c r="R35" i="4"/>
  <c r="R37" i="4"/>
  <c r="R39" i="4"/>
  <c r="R40" i="4"/>
  <c r="R44" i="4"/>
  <c r="R48" i="4"/>
  <c r="R52" i="4"/>
  <c r="R36" i="4"/>
  <c r="R42" i="4"/>
  <c r="R46" i="4"/>
  <c r="R50" i="4"/>
  <c r="R54" i="4"/>
  <c r="R38" i="4"/>
  <c r="R43" i="4"/>
  <c r="R47" i="4"/>
  <c r="R51" i="4"/>
  <c r="R41" i="4"/>
  <c r="R57" i="4"/>
  <c r="R49" i="4"/>
  <c r="R55" i="4"/>
  <c r="R59" i="4"/>
  <c r="R53" i="4"/>
  <c r="R56" i="4"/>
  <c r="R60" i="4"/>
  <c r="R45" i="4"/>
  <c r="R58" i="4"/>
  <c r="V25" i="4"/>
  <c r="V29" i="4"/>
  <c r="V27" i="4"/>
  <c r="V31" i="4"/>
  <c r="V32" i="4"/>
  <c r="V33" i="4"/>
  <c r="V34" i="4"/>
  <c r="V26" i="4"/>
  <c r="V30" i="4"/>
  <c r="V28" i="4"/>
  <c r="V36" i="4"/>
  <c r="V38" i="4"/>
  <c r="V40" i="4"/>
  <c r="V39" i="4"/>
  <c r="V43" i="4"/>
  <c r="V47" i="4"/>
  <c r="V51" i="4"/>
  <c r="V24" i="4"/>
  <c r="V35" i="4"/>
  <c r="V41" i="4"/>
  <c r="V45" i="4"/>
  <c r="V49" i="4"/>
  <c r="V53" i="4"/>
  <c r="V37" i="4"/>
  <c r="V42" i="4"/>
  <c r="V46" i="4"/>
  <c r="V50" i="4"/>
  <c r="V54" i="4"/>
  <c r="V48" i="4"/>
  <c r="V56" i="4"/>
  <c r="V60" i="4"/>
  <c r="V58" i="4"/>
  <c r="V44" i="4"/>
  <c r="V55" i="4"/>
  <c r="V59" i="4"/>
  <c r="V57" i="4"/>
  <c r="V52" i="4"/>
  <c r="AI25" i="4"/>
  <c r="AI26" i="4"/>
  <c r="AI27" i="4"/>
  <c r="AI28" i="4"/>
  <c r="AI29" i="4"/>
  <c r="AI30" i="4"/>
  <c r="AI31" i="4"/>
  <c r="AI24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5" i="4"/>
  <c r="AI56" i="4"/>
  <c r="AI57" i="4"/>
  <c r="AI58" i="4"/>
  <c r="AI59" i="4"/>
  <c r="AI60" i="4"/>
  <c r="AI54" i="4"/>
  <c r="AA25" i="4"/>
  <c r="AA26" i="4"/>
  <c r="AA27" i="4"/>
  <c r="AA28" i="4"/>
  <c r="AA29" i="4"/>
  <c r="AA30" i="4"/>
  <c r="AA31" i="4"/>
  <c r="AA24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S25" i="4"/>
  <c r="S26" i="4"/>
  <c r="S27" i="4"/>
  <c r="S28" i="4"/>
  <c r="S29" i="4"/>
  <c r="S30" i="4"/>
  <c r="S31" i="4"/>
  <c r="S24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K25" i="4"/>
  <c r="K26" i="4"/>
  <c r="K27" i="4"/>
  <c r="K28" i="4"/>
  <c r="K29" i="4"/>
  <c r="K30" i="4"/>
  <c r="K31" i="4"/>
  <c r="K32" i="4"/>
  <c r="K24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C25" i="4"/>
  <c r="C26" i="4"/>
  <c r="C27" i="4"/>
  <c r="C28" i="4"/>
  <c r="C29" i="4"/>
  <c r="C30" i="4"/>
  <c r="C31" i="4"/>
  <c r="C32" i="4"/>
  <c r="C24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</calcChain>
</file>

<file path=xl/sharedStrings.xml><?xml version="1.0" encoding="utf-8"?>
<sst xmlns="http://schemas.openxmlformats.org/spreadsheetml/2006/main" count="144" uniqueCount="78">
  <si>
    <t>x</t>
  </si>
  <si>
    <t>y</t>
  </si>
  <si>
    <t>mass of tracer</t>
  </si>
  <si>
    <t>kg</t>
  </si>
  <si>
    <t>ne</t>
  </si>
  <si>
    <t>-</t>
  </si>
  <si>
    <t>porosity</t>
  </si>
  <si>
    <t>t</t>
  </si>
  <si>
    <t>s</t>
  </si>
  <si>
    <t>time</t>
  </si>
  <si>
    <t>Dl</t>
  </si>
  <si>
    <t>Dt</t>
  </si>
  <si>
    <t>aquifer thickness</t>
  </si>
  <si>
    <t>m</t>
  </si>
  <si>
    <t>conversion factor</t>
  </si>
  <si>
    <t>10e6 for microgram</t>
  </si>
  <si>
    <t>µg/L</t>
  </si>
  <si>
    <t>max. concentration in µg/L</t>
  </si>
  <si>
    <t>h</t>
  </si>
  <si>
    <t>time in hours</t>
  </si>
  <si>
    <t>time in seconds (calculated)</t>
  </si>
  <si>
    <t>m²/d</t>
  </si>
  <si>
    <t>m²/s</t>
  </si>
  <si>
    <t>transversal dispersion (calculated)</t>
  </si>
  <si>
    <t>lateral dispersion (calculated in m²/s)</t>
  </si>
  <si>
    <t>Dl (SI)</t>
  </si>
  <si>
    <t>Dt (SI</t>
  </si>
  <si>
    <t>t (SI)</t>
  </si>
  <si>
    <t>typical dispersion length</t>
  </si>
  <si>
    <t>dispersion length table</t>
  </si>
  <si>
    <t>lateral dispersion (default 10 m, see table)</t>
  </si>
  <si>
    <t>va</t>
  </si>
  <si>
    <t>m/s</t>
  </si>
  <si>
    <t>velocity</t>
  </si>
  <si>
    <t>m/d</t>
  </si>
  <si>
    <t>va (SI)</t>
  </si>
  <si>
    <t>calculated velocity</t>
  </si>
  <si>
    <t>transversal dispersion (default 10 m, see table)</t>
  </si>
  <si>
    <t>kg/m³</t>
  </si>
  <si>
    <t>g/l</t>
  </si>
  <si>
    <t>default 1.2, change here</t>
  </si>
  <si>
    <t>maximum concentration in kg/m³</t>
  </si>
  <si>
    <t>maximum concentration in g/l</t>
  </si>
  <si>
    <t>cmax (t) (SI)</t>
  </si>
  <si>
    <t>cmax (t)</t>
  </si>
  <si>
    <t>cmax(t)</t>
  </si>
  <si>
    <t>d</t>
  </si>
  <si>
    <t>time in days</t>
  </si>
  <si>
    <t>x (m)</t>
  </si>
  <si>
    <t>t(d)</t>
  </si>
  <si>
    <t>H</t>
  </si>
  <si>
    <t>widht given in m</t>
  </si>
  <si>
    <t>Gradient</t>
  </si>
  <si>
    <t>kf</t>
  </si>
  <si>
    <t>average</t>
  </si>
  <si>
    <t>highest</t>
  </si>
  <si>
    <t>lowest</t>
  </si>
  <si>
    <t>Hazen</t>
  </si>
  <si>
    <t>Table</t>
  </si>
  <si>
    <t>m/m</t>
  </si>
  <si>
    <t>Permil</t>
  </si>
  <si>
    <t>Kf*I</t>
  </si>
  <si>
    <t>arrival after</t>
  </si>
  <si>
    <t>days</t>
  </si>
  <si>
    <t>2.5 months</t>
  </si>
  <si>
    <t>1 month</t>
  </si>
  <si>
    <t>8 days</t>
  </si>
  <si>
    <t>volume</t>
  </si>
  <si>
    <t>m³</t>
  </si>
  <si>
    <t>target concentration</t>
  </si>
  <si>
    <t>amount</t>
  </si>
  <si>
    <t>µg/l</t>
  </si>
  <si>
    <t>mg/m³</t>
  </si>
  <si>
    <t>µg</t>
  </si>
  <si>
    <t>mg</t>
  </si>
  <si>
    <t>g</t>
  </si>
  <si>
    <t>safety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</si>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</sst>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" x14ac:knownFonts="1"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0" xfId="0" applyFill="1" applyBorder="1"/>
    <xf numFmtId="0" fontId="0" fillId="4" borderId="0" xfId="0" applyFill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164" fontId="0" fillId="3" borderId="2" xfId="0" applyNumberFormat="1" applyFill="1" applyBorder="1"/>
    <xf numFmtId="0" fontId="0" fillId="5" borderId="0" xfId="0" applyFill="1" applyBorder="1"/>
    <xf numFmtId="0" fontId="0" fillId="5" borderId="0" xfId="0" applyFill="1"/>
    <xf numFmtId="0" fontId="0" fillId="6" borderId="2" xfId="0" applyFill="1" applyBorder="1"/>
    <xf numFmtId="164" fontId="0" fillId="5" borderId="2" xfId="0" applyNumberForma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1" fontId="0" fillId="0" borderId="0" xfId="0" applyNumberFormat="1"/>
  </cellXfs>
  <cellStyles count="1">
    <cellStyle name="Standard" xfId="0" builtinId="0"/>
  </cellStyles>
  <dxfs count="12"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c(x,y) for given t at y=1m</a:t>
            </a:r>
          </a:p>
        </c:rich>
      </c:tx>
      <c:layout>
        <c:manualLayout>
          <c:xMode val="edge"/>
          <c:yMode val="edge"/>
          <c:x val="0.64026227836628347"/>
          <c:y val="0.225253718285214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1515219668677017"/>
          <c:w val="0.81420909859029666"/>
          <c:h val="0.63030676081179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'2D-xy(t)'!$A$24:$A$60</c:f>
              <c:numCache>
                <c:formatCode>General</c:formatCode>
                <c:ptCount val="3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400</c:v>
                </c:pt>
                <c:pt idx="31">
                  <c:v>500</c:v>
                </c:pt>
                <c:pt idx="32">
                  <c:v>600</c:v>
                </c:pt>
                <c:pt idx="33">
                  <c:v>700</c:v>
                </c:pt>
                <c:pt idx="34">
                  <c:v>800</c:v>
                </c:pt>
                <c:pt idx="35">
                  <c:v>900</c:v>
                </c:pt>
                <c:pt idx="36">
                  <c:v>1000</c:v>
                </c:pt>
              </c:numCache>
            </c:numRef>
          </c:xVal>
          <c:yVal>
            <c:numRef>
              <c:f>'2D-xy(t)'!$K$24:$K$60</c:f>
              <c:numCache>
                <c:formatCode>General</c:formatCode>
                <c:ptCount val="37"/>
                <c:pt idx="0">
                  <c:v>7.6138761324326862E-9</c:v>
                </c:pt>
                <c:pt idx="1">
                  <c:v>7.6157835886852221E-9</c:v>
                </c:pt>
                <c:pt idx="2">
                  <c:v>7.6176908409450795E-9</c:v>
                </c:pt>
                <c:pt idx="3">
                  <c:v>7.6195978888196885E-9</c:v>
                </c:pt>
                <c:pt idx="4">
                  <c:v>7.6215047319164476E-9</c:v>
                </c:pt>
                <c:pt idx="5">
                  <c:v>7.6234113698427025E-9</c:v>
                </c:pt>
                <c:pt idx="6">
                  <c:v>7.6253178022057607E-9</c:v>
                </c:pt>
                <c:pt idx="7">
                  <c:v>7.6272240286128851E-9</c:v>
                </c:pt>
                <c:pt idx="8">
                  <c:v>7.6291300486712974E-9</c:v>
                </c:pt>
                <c:pt idx="9">
                  <c:v>7.6310358619881761E-9</c:v>
                </c:pt>
                <c:pt idx="10">
                  <c:v>7.6500825379213016E-9</c:v>
                </c:pt>
                <c:pt idx="11">
                  <c:v>7.6691081072839511E-9</c:v>
                </c:pt>
                <c:pt idx="12">
                  <c:v>7.688112176568804E-9</c:v>
                </c:pt>
                <c:pt idx="13">
                  <c:v>7.7070943518697163E-9</c:v>
                </c:pt>
                <c:pt idx="14">
                  <c:v>7.7260542388948512E-9</c:v>
                </c:pt>
                <c:pt idx="15">
                  <c:v>7.7449914429798627E-9</c:v>
                </c:pt>
                <c:pt idx="16">
                  <c:v>7.763905569101132E-9</c:v>
                </c:pt>
                <c:pt idx="17">
                  <c:v>7.7827962218890342E-9</c:v>
                </c:pt>
                <c:pt idx="18">
                  <c:v>7.8016630056412802E-9</c:v>
                </c:pt>
                <c:pt idx="19">
                  <c:v>7.9889307807555362E-9</c:v>
                </c:pt>
                <c:pt idx="20">
                  <c:v>8.1733744304681722E-9</c:v>
                </c:pt>
                <c:pt idx="21">
                  <c:v>8.3545949017622017E-9</c:v>
                </c:pt>
                <c:pt idx="22">
                  <c:v>8.5321928613717972E-9</c:v>
                </c:pt>
                <c:pt idx="23">
                  <c:v>8.7057701341529059E-9</c:v>
                </c:pt>
                <c:pt idx="24">
                  <c:v>8.874931167440968E-9</c:v>
                </c:pt>
                <c:pt idx="25">
                  <c:v>9.0392845140078905E-9</c:v>
                </c:pt>
                <c:pt idx="26">
                  <c:v>9.1984443259592703E-9</c:v>
                </c:pt>
                <c:pt idx="27">
                  <c:v>9.3520318516914497E-9</c:v>
                </c:pt>
                <c:pt idx="28">
                  <c:v>1.0506099197165651E-8</c:v>
                </c:pt>
                <c:pt idx="29">
                  <c:v>1.0792039843459447E-8</c:v>
                </c:pt>
                <c:pt idx="30">
                  <c:v>1.0136595266442323E-8</c:v>
                </c:pt>
                <c:pt idx="31">
                  <c:v>8.7057701341529059E-9</c:v>
                </c:pt>
                <c:pt idx="32">
                  <c:v>6.8367359812277403E-9</c:v>
                </c:pt>
                <c:pt idx="33">
                  <c:v>4.9092703034432489E-9</c:v>
                </c:pt>
                <c:pt idx="34">
                  <c:v>3.2233807230258312E-9</c:v>
                </c:pt>
                <c:pt idx="35">
                  <c:v>1.9352308876233295E-9</c:v>
                </c:pt>
                <c:pt idx="36">
                  <c:v>1.0623814843930286E-9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113912"/>
        <c:axId val="241445792"/>
      </c:scatterChart>
      <c:valAx>
        <c:axId val="241113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 (m)</a:t>
                </a:r>
              </a:p>
            </c:rich>
          </c:tx>
          <c:layout>
            <c:manualLayout>
              <c:xMode val="edge"/>
              <c:yMode val="edge"/>
              <c:x val="0.51001912215946987"/>
              <c:y val="0.848489870323569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445792"/>
        <c:crossesAt val="0"/>
        <c:crossBetween val="midCat"/>
      </c:valAx>
      <c:valAx>
        <c:axId val="241445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 (g/l)</a:t>
                </a:r>
              </a:p>
            </c:rich>
          </c:tx>
          <c:layout>
            <c:manualLayout>
              <c:xMode val="edge"/>
              <c:yMode val="edge"/>
              <c:x val="1.6393471783697246E-2"/>
              <c:y val="0.32727466426766255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113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c(x,y) for given t at y=10m</a:t>
            </a:r>
          </a:p>
        </c:rich>
      </c:tx>
      <c:layout>
        <c:manualLayout>
          <c:xMode val="edge"/>
          <c:yMode val="edge"/>
          <c:x val="0.6386746838463373"/>
          <c:y val="0.188061408525051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3854749105716"/>
          <c:y val="0.10857173150594729"/>
          <c:w val="0.81215615676104391"/>
          <c:h val="0.6514303890356837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'2D-xy(t)'!$A$24:$A$60</c:f>
              <c:numCache>
                <c:formatCode>General</c:formatCode>
                <c:ptCount val="3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400</c:v>
                </c:pt>
                <c:pt idx="31">
                  <c:v>500</c:v>
                </c:pt>
                <c:pt idx="32">
                  <c:v>600</c:v>
                </c:pt>
                <c:pt idx="33">
                  <c:v>700</c:v>
                </c:pt>
                <c:pt idx="34">
                  <c:v>800</c:v>
                </c:pt>
                <c:pt idx="35">
                  <c:v>900</c:v>
                </c:pt>
                <c:pt idx="36">
                  <c:v>1000</c:v>
                </c:pt>
              </c:numCache>
            </c:numRef>
          </c:xVal>
          <c:yVal>
            <c:numRef>
              <c:f>'2D-xy(t)'!$T$24:$T$60</c:f>
              <c:numCache>
                <c:formatCode>General</c:formatCode>
                <c:ptCount val="37"/>
                <c:pt idx="0">
                  <c:v>7.5802158065921233E-9</c:v>
                </c:pt>
                <c:pt idx="1">
                  <c:v>7.5821148301360276E-9</c:v>
                </c:pt>
                <c:pt idx="2">
                  <c:v>7.5840136505890871E-9</c:v>
                </c:pt>
                <c:pt idx="3">
                  <c:v>7.5859122675604689E-9</c:v>
                </c:pt>
                <c:pt idx="4">
                  <c:v>7.5878106806593087E-9</c:v>
                </c:pt>
                <c:pt idx="5">
                  <c:v>7.5897088894946841E-9</c:v>
                </c:pt>
                <c:pt idx="6">
                  <c:v>7.5916068936756432E-9</c:v>
                </c:pt>
                <c:pt idx="7">
                  <c:v>7.5935046928111811E-9</c:v>
                </c:pt>
                <c:pt idx="8">
                  <c:v>7.5954022865102579E-9</c:v>
                </c:pt>
                <c:pt idx="9">
                  <c:v>7.5972996743817877E-9</c:v>
                </c:pt>
                <c:pt idx="10">
                  <c:v>7.6162621465129426E-9</c:v>
                </c:pt>
                <c:pt idx="11">
                  <c:v>7.6352036053840497E-9</c:v>
                </c:pt>
                <c:pt idx="12">
                  <c:v>7.6541236592274503E-9</c:v>
                </c:pt>
                <c:pt idx="13">
                  <c:v>7.673021915878429E-9</c:v>
                </c:pt>
                <c:pt idx="14">
                  <c:v>7.6918979827882815E-9</c:v>
                </c:pt>
                <c:pt idx="15">
                  <c:v>7.7107514670374404E-9</c:v>
                </c:pt>
                <c:pt idx="16">
                  <c:v>7.7295819753486541E-9</c:v>
                </c:pt>
                <c:pt idx="17">
                  <c:v>7.7483891141001944E-9</c:v>
                </c:pt>
                <c:pt idx="18">
                  <c:v>7.7671724893391388E-9</c:v>
                </c:pt>
                <c:pt idx="19">
                  <c:v>7.9536123688821868E-9</c:v>
                </c:pt>
                <c:pt idx="20">
                  <c:v>8.1372406082518422E-9</c:v>
                </c:pt>
                <c:pt idx="21">
                  <c:v>8.3176599186119869E-9</c:v>
                </c:pt>
                <c:pt idx="22">
                  <c:v>8.4944727321166157E-9</c:v>
                </c:pt>
                <c:pt idx="23">
                  <c:v>8.6672826339215369E-9</c:v>
                </c:pt>
                <c:pt idx="24">
                  <c:v>8.8356958200682796E-9</c:v>
                </c:pt>
                <c:pt idx="25">
                  <c:v>8.9993225738850431E-9</c:v>
                </c:pt>
                <c:pt idx="26">
                  <c:v>9.1577787532795195E-9</c:v>
                </c:pt>
                <c:pt idx="27">
                  <c:v>9.3106872810780228E-9</c:v>
                </c:pt>
                <c:pt idx="28">
                  <c:v>1.0459652588875889E-8</c:v>
                </c:pt>
                <c:pt idx="29">
                  <c:v>1.074432911487696E-8</c:v>
                </c:pt>
                <c:pt idx="30">
                  <c:v>1.0091782204915232E-8</c:v>
                </c:pt>
                <c:pt idx="31">
                  <c:v>8.6672826339215369E-9</c:v>
                </c:pt>
                <c:pt idx="32">
                  <c:v>6.8065113286577103E-9</c:v>
                </c:pt>
                <c:pt idx="33">
                  <c:v>4.8875668195437166E-9</c:v>
                </c:pt>
                <c:pt idx="34">
                  <c:v>3.2091304195591035E-9</c:v>
                </c:pt>
                <c:pt idx="35">
                  <c:v>1.9266753895930103E-9</c:v>
                </c:pt>
                <c:pt idx="36">
                  <c:v>1.0576847824360159E-9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817984"/>
        <c:axId val="241822464"/>
      </c:scatterChart>
      <c:valAx>
        <c:axId val="24181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 (m)</a:t>
                </a:r>
              </a:p>
            </c:rich>
          </c:tx>
          <c:layout>
            <c:manualLayout>
              <c:xMode val="edge"/>
              <c:yMode val="edge"/>
              <c:x val="0.51012983089072372"/>
              <c:y val="0.85714524873116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822464"/>
        <c:crossesAt val="0"/>
        <c:crossBetween val="midCat"/>
      </c:valAx>
      <c:valAx>
        <c:axId val="241822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 (g/l)</a:t>
                </a:r>
              </a:p>
            </c:rich>
          </c:tx>
          <c:layout>
            <c:manualLayout>
              <c:xMode val="edge"/>
              <c:yMode val="edge"/>
              <c:x val="1.6574615444102936E-2"/>
              <c:y val="0.33714379783425735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8179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'2D-xy(t)'!$B$53:$AL$53</c:f>
              <c:numCache>
                <c:formatCode>General</c:formatCode>
                <c:ptCount val="37"/>
                <c:pt idx="0">
                  <c:v>1.0792518019083338E-8</c:v>
                </c:pt>
                <c:pt idx="1">
                  <c:v>1.0792503528601634E-8</c:v>
                </c:pt>
                <c:pt idx="2">
                  <c:v>1.0792479377842026E-8</c:v>
                </c:pt>
                <c:pt idx="3">
                  <c:v>1.0792445566869368E-8</c:v>
                </c:pt>
                <c:pt idx="4">
                  <c:v>1.0792402095774451E-8</c:v>
                </c:pt>
                <c:pt idx="5">
                  <c:v>1.0792348964674008E-8</c:v>
                </c:pt>
                <c:pt idx="6">
                  <c:v>1.0792286173710706E-8</c:v>
                </c:pt>
                <c:pt idx="7">
                  <c:v>1.079221372305316E-8</c:v>
                </c:pt>
                <c:pt idx="8">
                  <c:v>1.0792131612895912E-8</c:v>
                </c:pt>
                <c:pt idx="9">
                  <c:v>1.0792039843459447E-8</c:v>
                </c:pt>
                <c:pt idx="10">
                  <c:v>1.0790590955787131E-8</c:v>
                </c:pt>
                <c:pt idx="11">
                  <c:v>1.0788176575255332E-8</c:v>
                </c:pt>
                <c:pt idx="12">
                  <c:v>1.0784797350044045E-8</c:v>
                </c:pt>
                <c:pt idx="13">
                  <c:v>1.0780454187199185E-8</c:v>
                </c:pt>
                <c:pt idx="14">
                  <c:v>1.0775148252226827E-8</c:v>
                </c:pt>
                <c:pt idx="15">
                  <c:v>1.0768880968571933E-8</c:v>
                </c:pt>
                <c:pt idx="16">
                  <c:v>1.0761654016981925E-8</c:v>
                </c:pt>
                <c:pt idx="17">
                  <c:v>1.0753469334755467E-8</c:v>
                </c:pt>
                <c:pt idx="18">
                  <c:v>1.074432911487696E-8</c:v>
                </c:pt>
                <c:pt idx="19">
                  <c:v>1.0601035319352416E-8</c:v>
                </c:pt>
                <c:pt idx="20">
                  <c:v>1.036644653767807E-8</c:v>
                </c:pt>
                <c:pt idx="21">
                  <c:v>1.0046717609944254E-8</c:v>
                </c:pt>
                <c:pt idx="22">
                  <c:v>9.6500848260785059E-9</c:v>
                </c:pt>
                <c:pt idx="23">
                  <c:v>9.186513523444294E-9</c:v>
                </c:pt>
                <c:pt idx="24">
                  <c:v>8.6672826339215369E-9</c:v>
                </c:pt>
                <c:pt idx="25">
                  <c:v>8.1045303189766181E-9</c:v>
                </c:pt>
                <c:pt idx="26">
                  <c:v>7.5107861382823818E-9</c:v>
                </c:pt>
                <c:pt idx="27">
                  <c:v>6.8985146861772985E-9</c:v>
                </c:pt>
                <c:pt idx="28">
                  <c:v>1.8015795456664001E-9</c:v>
                </c:pt>
                <c:pt idx="29">
                  <c:v>1.9222794556173529E-10</c:v>
                </c:pt>
                <c:pt idx="30">
                  <c:v>8.380015835001064E-12</c:v>
                </c:pt>
                <c:pt idx="31">
                  <c:v>1.4925826428519179E-13</c:v>
                </c:pt>
                <c:pt idx="32">
                  <c:v>1.0861684093112159E-15</c:v>
                </c:pt>
                <c:pt idx="33">
                  <c:v>3.2293950902311083E-18</c:v>
                </c:pt>
                <c:pt idx="34">
                  <c:v>3.9229288078253828E-21</c:v>
                </c:pt>
                <c:pt idx="35">
                  <c:v>1.946995311215253E-24</c:v>
                </c:pt>
                <c:pt idx="36">
                  <c:v>3.9480679379183629E-28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912440"/>
        <c:axId val="241912824"/>
      </c:scatterChart>
      <c:valAx>
        <c:axId val="241912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12824"/>
        <c:crosses val="autoZero"/>
        <c:crossBetween val="midCat"/>
      </c:valAx>
      <c:valAx>
        <c:axId val="24191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12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c(x,t) for given t = 1 d</a:t>
            </a:r>
          </a:p>
        </c:rich>
      </c:tx>
      <c:layout>
        <c:manualLayout>
          <c:xMode val="edge"/>
          <c:yMode val="edge"/>
          <c:x val="0.40072931026815495"/>
          <c:y val="0.173334461812902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2666749132481331"/>
          <c:w val="0.81420909859029666"/>
          <c:h val="0.593337196205704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'2D-x(t) for y=const'!$A$24:$A$60</c:f>
              <c:numCache>
                <c:formatCode>General</c:formatCode>
                <c:ptCount val="3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400</c:v>
                </c:pt>
                <c:pt idx="31">
                  <c:v>500</c:v>
                </c:pt>
                <c:pt idx="32">
                  <c:v>600</c:v>
                </c:pt>
                <c:pt idx="33">
                  <c:v>700</c:v>
                </c:pt>
                <c:pt idx="34">
                  <c:v>800</c:v>
                </c:pt>
                <c:pt idx="35">
                  <c:v>900</c:v>
                </c:pt>
                <c:pt idx="36">
                  <c:v>1000</c:v>
                </c:pt>
              </c:numCache>
            </c:numRef>
          </c:xVal>
          <c:yVal>
            <c:numRef>
              <c:f>'2D-x(t) for y=const'!$M$24:$M$60</c:f>
              <c:numCache>
                <c:formatCode>General</c:formatCode>
                <c:ptCount val="37"/>
                <c:pt idx="0">
                  <c:v>2.0595138721473916E-8</c:v>
                </c:pt>
                <c:pt idx="1">
                  <c:v>2.0631043720913879E-8</c:v>
                </c:pt>
                <c:pt idx="2">
                  <c:v>2.0666838660129218E-8</c:v>
                </c:pt>
                <c:pt idx="3">
                  <c:v>2.0702522749571172E-8</c:v>
                </c:pt>
                <c:pt idx="4">
                  <c:v>2.0738095201105008E-8</c:v>
                </c:pt>
                <c:pt idx="5">
                  <c:v>2.0773555228038801E-8</c:v>
                </c:pt>
                <c:pt idx="6">
                  <c:v>2.0808902045152229E-8</c:v>
                </c:pt>
                <c:pt idx="7">
                  <c:v>2.0844134868725376E-8</c:v>
                </c:pt>
                <c:pt idx="8">
                  <c:v>2.0879252916567466E-8</c:v>
                </c:pt>
                <c:pt idx="9">
                  <c:v>2.0914255408045615E-8</c:v>
                </c:pt>
                <c:pt idx="10">
                  <c:v>2.1257754154939874E-8</c:v>
                </c:pt>
                <c:pt idx="11">
                  <c:v>2.158885124007668E-8</c:v>
                </c:pt>
                <c:pt idx="12">
                  <c:v>2.1906796216241519E-8</c:v>
                </c:pt>
                <c:pt idx="13">
                  <c:v>2.2210860463950248E-8</c:v>
                </c:pt>
                <c:pt idx="14">
                  <c:v>2.2500339963984949E-8</c:v>
                </c:pt>
                <c:pt idx="15">
                  <c:v>2.277455800616123E-8</c:v>
                </c:pt>
                <c:pt idx="16">
                  <c:v>2.3032867819782725E-8</c:v>
                </c:pt>
                <c:pt idx="17">
                  <c:v>2.327465511150366E-8</c:v>
                </c:pt>
                <c:pt idx="18">
                  <c:v>2.3499340496684715E-8</c:v>
                </c:pt>
                <c:pt idx="19">
                  <c:v>2.4707273403626332E-8</c:v>
                </c:pt>
                <c:pt idx="20">
                  <c:v>2.3895276287926598E-8</c:v>
                </c:pt>
                <c:pt idx="21">
                  <c:v>2.1257754154939874E-8</c:v>
                </c:pt>
                <c:pt idx="22">
                  <c:v>1.7395655255590705E-8</c:v>
                </c:pt>
                <c:pt idx="23">
                  <c:v>1.3094300185081612E-8</c:v>
                </c:pt>
                <c:pt idx="24">
                  <c:v>9.0665462600534534E-9</c:v>
                </c:pt>
                <c:pt idx="25">
                  <c:v>5.7745687878856962E-9</c:v>
                </c:pt>
                <c:pt idx="26">
                  <c:v>3.383103814708546E-9</c:v>
                </c:pt>
                <c:pt idx="27">
                  <c:v>1.8231784506189636E-9</c:v>
                </c:pt>
                <c:pt idx="28">
                  <c:v>3.8059456489892361E-14</c:v>
                </c:pt>
                <c:pt idx="29">
                  <c:v>1.8702722265195948E-22</c:v>
                </c:pt>
                <c:pt idx="30">
                  <c:v>2.1634950547573878E-34</c:v>
                </c:pt>
                <c:pt idx="31">
                  <c:v>5.891363620184984E-50</c:v>
                </c:pt>
                <c:pt idx="32">
                  <c:v>3.776457399121959E-69</c:v>
                </c:pt>
                <c:pt idx="33">
                  <c:v>5.6985214957830375E-92</c:v>
                </c:pt>
                <c:pt idx="34">
                  <c:v>2.0241776781847696E-118</c:v>
                </c:pt>
                <c:pt idx="35">
                  <c:v>1.6925593699153873E-148</c:v>
                </c:pt>
                <c:pt idx="36">
                  <c:v>3.3315630060426022E-182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386600"/>
        <c:axId val="240386992"/>
      </c:scatterChart>
      <c:valAx>
        <c:axId val="240386600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 (m)</a:t>
                </a:r>
              </a:p>
            </c:rich>
          </c:tx>
          <c:layout>
            <c:manualLayout>
              <c:xMode val="edge"/>
              <c:yMode val="edge"/>
              <c:x val="0.51001912215946987"/>
              <c:y val="0.83333875871587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386992"/>
        <c:crossesAt val="0"/>
        <c:crossBetween val="midCat"/>
      </c:valAx>
      <c:valAx>
        <c:axId val="240386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 (g/l)</a:t>
                </a:r>
              </a:p>
            </c:rich>
          </c:tx>
          <c:layout>
            <c:manualLayout>
              <c:xMode val="edge"/>
              <c:yMode val="edge"/>
              <c:x val="1.6393471783697246E-2"/>
              <c:y val="0.30666866320744274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386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c(x,t) for given t = 10 d</a:t>
            </a:r>
          </a:p>
        </c:rich>
      </c:tx>
      <c:layout>
        <c:manualLayout>
          <c:xMode val="edge"/>
          <c:yMode val="edge"/>
          <c:x val="0.39488152251049985"/>
          <c:y val="0.1696979740647139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5532936697449"/>
          <c:y val="0.11515219668677017"/>
          <c:w val="0.81352906257950197"/>
          <c:h val="0.63030676081179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'2D-x(t) for y=const'!$A$24:$A$60</c:f>
              <c:numCache>
                <c:formatCode>General</c:formatCode>
                <c:ptCount val="3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400</c:v>
                </c:pt>
                <c:pt idx="31">
                  <c:v>500</c:v>
                </c:pt>
                <c:pt idx="32">
                  <c:v>600</c:v>
                </c:pt>
                <c:pt idx="33">
                  <c:v>700</c:v>
                </c:pt>
                <c:pt idx="34">
                  <c:v>800</c:v>
                </c:pt>
                <c:pt idx="35">
                  <c:v>900</c:v>
                </c:pt>
                <c:pt idx="36">
                  <c:v>1000</c:v>
                </c:pt>
              </c:numCache>
            </c:numRef>
          </c:xVal>
          <c:yVal>
            <c:numRef>
              <c:f>'2D-x(t) for y=const'!$T$24:$T$60</c:f>
              <c:numCache>
                <c:formatCode>General</c:formatCode>
                <c:ptCount val="37"/>
                <c:pt idx="0">
                  <c:v>2.4996754636873071E-8</c:v>
                </c:pt>
                <c:pt idx="1">
                  <c:v>2.5040552945670343E-8</c:v>
                </c:pt>
                <c:pt idx="2">
                  <c:v>2.5084365127942112E-8</c:v>
                </c:pt>
                <c:pt idx="3">
                  <c:v>2.5128190988160339E-8</c:v>
                </c:pt>
                <c:pt idx="4">
                  <c:v>2.5172030330352135E-8</c:v>
                </c:pt>
                <c:pt idx="5">
                  <c:v>2.5215882958101057E-8</c:v>
                </c:pt>
                <c:pt idx="6">
                  <c:v>2.5259748674548235E-8</c:v>
                </c:pt>
                <c:pt idx="7">
                  <c:v>2.5303627282393594E-8</c:v>
                </c:pt>
                <c:pt idx="8">
                  <c:v>2.5347518583897098E-8</c:v>
                </c:pt>
                <c:pt idx="9">
                  <c:v>2.53914223808799E-8</c:v>
                </c:pt>
                <c:pt idx="10">
                  <c:v>2.5831103691488927E-8</c:v>
                </c:pt>
                <c:pt idx="11">
                  <c:v>2.6271813343696051E-8</c:v>
                </c:pt>
                <c:pt idx="12">
                  <c:v>2.6713346118596389E-8</c:v>
                </c:pt>
                <c:pt idx="13">
                  <c:v>2.7155492698354325E-8</c:v>
                </c:pt>
                <c:pt idx="14">
                  <c:v>2.7598039808882321E-8</c:v>
                </c:pt>
                <c:pt idx="15">
                  <c:v>2.8040770369896961E-8</c:v>
                </c:pt>
                <c:pt idx="16">
                  <c:v>2.8483463652246895E-8</c:v>
                </c:pt>
                <c:pt idx="17">
                  <c:v>2.8925895442392775E-8</c:v>
                </c:pt>
                <c:pt idx="18">
                  <c:v>2.9367838213904572E-8</c:v>
                </c:pt>
                <c:pt idx="19">
                  <c:v>3.3708321942383035E-8</c:v>
                </c:pt>
                <c:pt idx="20">
                  <c:v>3.7732685328135223E-8</c:v>
                </c:pt>
                <c:pt idx="21">
                  <c:v>4.119207987847719E-8</c:v>
                </c:pt>
                <c:pt idx="22">
                  <c:v>4.3855609857008153E-8</c:v>
                </c:pt>
                <c:pt idx="23">
                  <c:v>4.5535699762810084E-8</c:v>
                </c:pt>
                <c:pt idx="24">
                  <c:v>4.6109912879160932E-8</c:v>
                </c:pt>
                <c:pt idx="25">
                  <c:v>4.5535699762810084E-8</c:v>
                </c:pt>
                <c:pt idx="26">
                  <c:v>4.3855609857008153E-8</c:v>
                </c:pt>
                <c:pt idx="27">
                  <c:v>4.119207987847719E-8</c:v>
                </c:pt>
                <c:pt idx="28">
                  <c:v>5.5468681466872121E-9</c:v>
                </c:pt>
                <c:pt idx="29">
                  <c:v>6.0929079343760166E-11</c:v>
                </c:pt>
                <c:pt idx="30">
                  <c:v>5.4593890092124373E-14</c:v>
                </c:pt>
                <c:pt idx="31">
                  <c:v>3.9903052374397324E-18</c:v>
                </c:pt>
                <c:pt idx="32">
                  <c:v>2.3790898666777721E-23</c:v>
                </c:pt>
                <c:pt idx="33">
                  <c:v>1.157066255430863E-29</c:v>
                </c:pt>
                <c:pt idx="34">
                  <c:v>4.5903760052989117E-37</c:v>
                </c:pt>
                <c:pt idx="35">
                  <c:v>1.4855283535096858E-45</c:v>
                </c:pt>
                <c:pt idx="36">
                  <c:v>3.9215366828342332E-55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38928"/>
        <c:axId val="240939320"/>
      </c:scatterChart>
      <c:valAx>
        <c:axId val="24093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 (m)</a:t>
                </a:r>
              </a:p>
            </c:rich>
          </c:tx>
          <c:layout>
            <c:manualLayout>
              <c:xMode val="edge"/>
              <c:yMode val="edge"/>
              <c:x val="0.51005529990939558"/>
              <c:y val="0.848489870323569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939320"/>
        <c:crossesAt val="0"/>
        <c:crossBetween val="midCat"/>
      </c:valAx>
      <c:valAx>
        <c:axId val="240939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 (g/l)</a:t>
                </a:r>
              </a:p>
            </c:rich>
          </c:tx>
          <c:layout>
            <c:manualLayout>
              <c:xMode val="edge"/>
              <c:yMode val="edge"/>
              <c:x val="1.6453396771270827E-2"/>
              <c:y val="0.32727466426766255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938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0</xdr:row>
      <xdr:rowOff>28575</xdr:rowOff>
    </xdr:from>
    <xdr:to>
      <xdr:col>37</xdr:col>
      <xdr:colOff>257175</xdr:colOff>
      <xdr:row>9</xdr:row>
      <xdr:rowOff>142875</xdr:rowOff>
    </xdr:to>
    <xdr:graphicFrame macro="">
      <xdr:nvGraphicFramePr>
        <xdr:cNvPr id="204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66675</xdr:colOff>
      <xdr:row>9</xdr:row>
      <xdr:rowOff>152400</xdr:rowOff>
    </xdr:from>
    <xdr:to>
      <xdr:col>37</xdr:col>
      <xdr:colOff>238125</xdr:colOff>
      <xdr:row>20</xdr:row>
      <xdr:rowOff>28575</xdr:rowOff>
    </xdr:to>
    <xdr:graphicFrame macro="">
      <xdr:nvGraphicFramePr>
        <xdr:cNvPr id="205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101600</xdr:colOff>
      <xdr:row>32</xdr:row>
      <xdr:rowOff>82549</xdr:rowOff>
    </xdr:from>
    <xdr:to>
      <xdr:col>31</xdr:col>
      <xdr:colOff>190500</xdr:colOff>
      <xdr:row>49</xdr:row>
      <xdr:rowOff>19049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0</xdr:row>
      <xdr:rowOff>28575</xdr:rowOff>
    </xdr:from>
    <xdr:to>
      <xdr:col>37</xdr:col>
      <xdr:colOff>257175</xdr:colOff>
      <xdr:row>9</xdr:row>
      <xdr:rowOff>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47625</xdr:colOff>
      <xdr:row>9</xdr:row>
      <xdr:rowOff>38100</xdr:rowOff>
    </xdr:from>
    <xdr:to>
      <xdr:col>37</xdr:col>
      <xdr:colOff>257175</xdr:colOff>
      <xdr:row>18</xdr:row>
      <xdr:rowOff>142875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zoomScale="75" workbookViewId="0">
      <selection activeCell="AG25" sqref="AG25"/>
    </sheetView>
  </sheetViews>
  <sheetFormatPr baseColWidth="10" defaultRowHeight="12.75" x14ac:dyDescent="0.2"/>
  <cols>
    <col min="1" max="1" width="21.42578125" customWidth="1"/>
    <col min="2" max="2" width="9" customWidth="1"/>
    <col min="3" max="3" width="9.140625" customWidth="1"/>
    <col min="4" max="10" width="4" customWidth="1"/>
    <col min="11" max="12" width="2" customWidth="1"/>
    <col min="13" max="13" width="3" customWidth="1"/>
    <col min="14" max="19" width="2" customWidth="1"/>
    <col min="20" max="28" width="3" customWidth="1"/>
    <col min="29" max="37" width="4" customWidth="1"/>
    <col min="38" max="38" width="5" customWidth="1"/>
  </cols>
  <sheetData>
    <row r="1" spans="1:13" x14ac:dyDescent="0.2">
      <c r="A1" s="1" t="s">
        <v>50</v>
      </c>
      <c r="B1" s="2">
        <v>25</v>
      </c>
      <c r="C1" s="1" t="s">
        <v>13</v>
      </c>
      <c r="D1" s="1" t="s">
        <v>12</v>
      </c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 t="s">
        <v>4</v>
      </c>
      <c r="B2" s="3">
        <v>0.25</v>
      </c>
      <c r="C2" s="1" t="s">
        <v>5</v>
      </c>
      <c r="D2" s="1" t="s">
        <v>6</v>
      </c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 t="s">
        <v>9</v>
      </c>
      <c r="B3" s="3">
        <v>40</v>
      </c>
      <c r="C3" s="1" t="s">
        <v>46</v>
      </c>
      <c r="D3" s="1" t="s">
        <v>47</v>
      </c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5" t="s">
        <v>7</v>
      </c>
      <c r="B4" s="6">
        <f>B3*24</f>
        <v>960</v>
      </c>
      <c r="C4" s="5" t="s">
        <v>18</v>
      </c>
      <c r="D4" s="5" t="s">
        <v>19</v>
      </c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5" t="s">
        <v>27</v>
      </c>
      <c r="B5" s="6">
        <f>3600*B4</f>
        <v>3456000</v>
      </c>
      <c r="C5" s="5" t="s">
        <v>8</v>
      </c>
      <c r="D5" s="5" t="s">
        <v>20</v>
      </c>
      <c r="E5" s="5"/>
      <c r="F5" s="5"/>
      <c r="G5" s="5"/>
      <c r="H5" s="5"/>
      <c r="I5" s="5"/>
      <c r="J5" s="5"/>
      <c r="K5" s="5"/>
      <c r="L5" s="5"/>
      <c r="M5" s="5"/>
    </row>
    <row r="6" spans="1:13" x14ac:dyDescent="0.2">
      <c r="A6" s="1" t="s">
        <v>31</v>
      </c>
      <c r="B6" s="3">
        <v>7</v>
      </c>
      <c r="C6" s="1" t="s">
        <v>34</v>
      </c>
      <c r="D6" s="1" t="s">
        <v>33</v>
      </c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5" t="s">
        <v>35</v>
      </c>
      <c r="B7" s="6">
        <f>B6/86400</f>
        <v>8.1018518518518516E-5</v>
      </c>
      <c r="C7" s="5" t="s">
        <v>32</v>
      </c>
      <c r="D7" s="5" t="s">
        <v>36</v>
      </c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5" t="s">
        <v>10</v>
      </c>
      <c r="B8" s="6">
        <f>$C$19*B6</f>
        <v>1396.5</v>
      </c>
      <c r="C8" s="5" t="s">
        <v>21</v>
      </c>
      <c r="D8" s="5" t="s">
        <v>30</v>
      </c>
      <c r="E8" s="5"/>
      <c r="F8" s="5"/>
      <c r="G8" s="5"/>
      <c r="H8" s="5"/>
      <c r="I8" s="5"/>
      <c r="J8" s="5"/>
      <c r="K8" s="5"/>
      <c r="L8" s="5"/>
      <c r="M8" s="5"/>
    </row>
    <row r="9" spans="1:13" x14ac:dyDescent="0.2">
      <c r="A9" s="5" t="s">
        <v>25</v>
      </c>
      <c r="B9" s="6">
        <f>$C$19*B7</f>
        <v>1.6163194444444445E-2</v>
      </c>
      <c r="C9" s="5" t="s">
        <v>22</v>
      </c>
      <c r="D9" s="5" t="s">
        <v>24</v>
      </c>
      <c r="E9" s="5"/>
      <c r="F9" s="5"/>
      <c r="G9" s="5"/>
      <c r="H9" s="5"/>
      <c r="I9" s="5"/>
      <c r="J9" s="5"/>
      <c r="K9" s="5"/>
      <c r="L9" s="5"/>
      <c r="M9" s="5"/>
    </row>
    <row r="10" spans="1:13" x14ac:dyDescent="0.2">
      <c r="A10" s="5" t="s">
        <v>11</v>
      </c>
      <c r="B10" s="6">
        <f>B8*1/10</f>
        <v>139.65</v>
      </c>
      <c r="C10" s="5" t="s">
        <v>21</v>
      </c>
      <c r="D10" s="5" t="s">
        <v>37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">
      <c r="A11" s="5" t="s">
        <v>26</v>
      </c>
      <c r="B11" s="6">
        <f>B9*1/10</f>
        <v>1.6163194444444445E-3</v>
      </c>
      <c r="C11" s="5" t="s">
        <v>22</v>
      </c>
      <c r="D11" s="5" t="s">
        <v>23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">
      <c r="A12" s="1" t="s">
        <v>13</v>
      </c>
      <c r="B12" s="3">
        <v>1.4999999999999999E-2</v>
      </c>
      <c r="C12" s="1" t="s">
        <v>3</v>
      </c>
      <c r="D12" s="1" t="s">
        <v>2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1" t="s">
        <v>14</v>
      </c>
      <c r="B13" s="9">
        <v>1</v>
      </c>
      <c r="C13" s="1"/>
      <c r="D13" s="1" t="s">
        <v>15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5" t="s">
        <v>43</v>
      </c>
      <c r="B14" s="6">
        <f>B12/(B1*4*PI()*B2*B5*(B9*B11)^0.5)</f>
        <v>1.0811860817290449E-8</v>
      </c>
      <c r="C14" s="5" t="s">
        <v>38</v>
      </c>
      <c r="D14" s="5" t="s">
        <v>41</v>
      </c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">
      <c r="A15" s="5" t="s">
        <v>45</v>
      </c>
      <c r="B15" s="6">
        <f>B14</f>
        <v>1.0811860817290449E-8</v>
      </c>
      <c r="C15" s="5" t="s">
        <v>39</v>
      </c>
      <c r="D15" s="5" t="s">
        <v>42</v>
      </c>
      <c r="E15" s="5"/>
      <c r="F15" s="5"/>
      <c r="G15" s="5"/>
      <c r="H15" s="5"/>
      <c r="I15" s="5"/>
      <c r="J15" s="5"/>
      <c r="K15" s="5"/>
      <c r="L15" s="5"/>
      <c r="M15" s="5"/>
    </row>
    <row r="16" spans="1:13" ht="13.5" thickBot="1" x14ac:dyDescent="0.25">
      <c r="A16" s="7" t="s">
        <v>44</v>
      </c>
      <c r="B16" s="8">
        <f>B15*1000000</f>
        <v>1.0811860817290448E-2</v>
      </c>
      <c r="C16" s="5" t="s">
        <v>16</v>
      </c>
      <c r="D16" s="5" t="s">
        <v>17</v>
      </c>
      <c r="E16" s="5"/>
      <c r="F16" s="5"/>
      <c r="G16" s="5"/>
      <c r="H16" s="5"/>
      <c r="I16" s="5"/>
      <c r="J16" s="5"/>
      <c r="K16" s="5"/>
      <c r="L16" s="5"/>
      <c r="M16" s="5"/>
    </row>
    <row r="17" spans="1:38" x14ac:dyDescent="0.2">
      <c r="A17" s="10" t="s">
        <v>29</v>
      </c>
      <c r="B17" s="10"/>
      <c r="C17" s="11" t="s">
        <v>13</v>
      </c>
      <c r="D17" s="11" t="s">
        <v>28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38" x14ac:dyDescent="0.2">
      <c r="A18" s="10">
        <v>1</v>
      </c>
      <c r="B18" s="10">
        <v>0.1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38" x14ac:dyDescent="0.2">
      <c r="A19" s="10">
        <v>10</v>
      </c>
      <c r="B19" s="10">
        <v>1.2</v>
      </c>
      <c r="C19" s="4">
        <f>28.5*B6</f>
        <v>199.5</v>
      </c>
      <c r="D19" s="11" t="s">
        <v>40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38" x14ac:dyDescent="0.2">
      <c r="A20" s="10">
        <v>100</v>
      </c>
      <c r="B20" s="10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38" x14ac:dyDescent="0.2">
      <c r="A21" s="10">
        <v>1000</v>
      </c>
      <c r="B21" s="10">
        <v>80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38" x14ac:dyDescent="0.2">
      <c r="B22" t="s">
        <v>1</v>
      </c>
    </row>
    <row r="23" spans="1:38" x14ac:dyDescent="0.2">
      <c r="A23" t="s">
        <v>0</v>
      </c>
      <c r="B23">
        <v>0.1</v>
      </c>
      <c r="C23">
        <v>0.2</v>
      </c>
      <c r="D23">
        <v>0.3</v>
      </c>
      <c r="E23">
        <v>0.4</v>
      </c>
      <c r="F23">
        <v>0.5</v>
      </c>
      <c r="G23">
        <v>0.6</v>
      </c>
      <c r="H23">
        <v>0.7</v>
      </c>
      <c r="I23">
        <v>0.8</v>
      </c>
      <c r="J23">
        <v>0.9</v>
      </c>
      <c r="K23">
        <v>1</v>
      </c>
      <c r="L23">
        <v>2</v>
      </c>
      <c r="M23">
        <v>3</v>
      </c>
      <c r="N23">
        <v>4</v>
      </c>
      <c r="O23">
        <v>5</v>
      </c>
      <c r="P23">
        <v>6</v>
      </c>
      <c r="Q23">
        <v>7</v>
      </c>
      <c r="R23">
        <v>8</v>
      </c>
      <c r="S23">
        <v>9</v>
      </c>
      <c r="T23">
        <v>10</v>
      </c>
      <c r="U23">
        <v>20</v>
      </c>
      <c r="V23">
        <v>30</v>
      </c>
      <c r="W23">
        <v>40</v>
      </c>
      <c r="X23">
        <v>50</v>
      </c>
      <c r="Y23">
        <v>60</v>
      </c>
      <c r="Z23">
        <v>70</v>
      </c>
      <c r="AA23">
        <v>80</v>
      </c>
      <c r="AB23">
        <v>90</v>
      </c>
      <c r="AC23">
        <v>100</v>
      </c>
      <c r="AD23">
        <v>200</v>
      </c>
      <c r="AE23">
        <v>300</v>
      </c>
      <c r="AF23">
        <v>400</v>
      </c>
      <c r="AG23">
        <v>500</v>
      </c>
      <c r="AH23">
        <v>600</v>
      </c>
      <c r="AI23">
        <v>700</v>
      </c>
      <c r="AJ23">
        <v>800</v>
      </c>
      <c r="AK23">
        <v>900</v>
      </c>
      <c r="AL23">
        <v>1000</v>
      </c>
    </row>
    <row r="24" spans="1:38" x14ac:dyDescent="0.2">
      <c r="A24">
        <v>0.1</v>
      </c>
      <c r="B24">
        <f t="shared" ref="B24:K33" si="0">$B$14*EXP(-1*($A24-$B$7*$B$5)^2/(4*$B$9*$B$5)-1*(B$23^2/(4*$B$11*$B$5)))</f>
        <v>7.6142134894127067E-9</v>
      </c>
      <c r="C24">
        <f t="shared" si="0"/>
        <v>7.6142032662543048E-9</v>
      </c>
      <c r="D24">
        <f t="shared" si="0"/>
        <v>7.6141862276874699E-9</v>
      </c>
      <c r="E24">
        <f t="shared" si="0"/>
        <v>7.6141623737579565E-9</v>
      </c>
      <c r="F24">
        <f t="shared" si="0"/>
        <v>7.6141317045298182E-9</v>
      </c>
      <c r="G24">
        <f t="shared" si="0"/>
        <v>7.6140942200854108E-9</v>
      </c>
      <c r="H24">
        <f t="shared" si="0"/>
        <v>7.614049920525389E-9</v>
      </c>
      <c r="I24">
        <f t="shared" si="0"/>
        <v>7.6139988059687078E-9</v>
      </c>
      <c r="J24">
        <f t="shared" si="0"/>
        <v>7.6139408765526215E-9</v>
      </c>
      <c r="K24">
        <f t="shared" si="0"/>
        <v>7.6138761324326862E-9</v>
      </c>
      <c r="L24">
        <f t="shared" ref="L24:U33" si="1">$B$14*EXP(-1*($A24-$B$7*$B$5)^2/(4*$B$9*$B$5)-1*(L$23^2/(4*$B$11*$B$5)))</f>
        <v>7.6128539298253153E-9</v>
      </c>
      <c r="M24">
        <f t="shared" si="1"/>
        <v>7.6111505637729E-9</v>
      </c>
      <c r="N24">
        <f t="shared" si="1"/>
        <v>7.6087664915719516E-9</v>
      </c>
      <c r="O24">
        <f t="shared" si="1"/>
        <v>7.6057023531510939E-9</v>
      </c>
      <c r="P24">
        <f t="shared" si="1"/>
        <v>7.6019589707848073E-9</v>
      </c>
      <c r="Q24">
        <f t="shared" si="1"/>
        <v>7.5975373487256457E-9</v>
      </c>
      <c r="R24">
        <f t="shared" si="1"/>
        <v>7.5924386727552501E-9</v>
      </c>
      <c r="S24">
        <f t="shared" si="1"/>
        <v>7.5866643096543451E-9</v>
      </c>
      <c r="T24">
        <f t="shared" si="1"/>
        <v>7.5802158065921233E-9</v>
      </c>
      <c r="U24">
        <f t="shared" si="1"/>
        <v>7.4791208119946722E-9</v>
      </c>
      <c r="V24">
        <f t="shared" ref="V24:AE33" si="2">$B$14*EXP(-1*($A24-$B$7*$B$5)^2/(4*$B$9*$B$5)-1*(V$23^2/(4*$B$11*$B$5)))</f>
        <v>7.3136164262033939E-9</v>
      </c>
      <c r="W24">
        <f t="shared" si="2"/>
        <v>7.0880449413838524E-9</v>
      </c>
      <c r="X24">
        <f t="shared" si="2"/>
        <v>6.8082171303101205E-9</v>
      </c>
      <c r="Y24">
        <f t="shared" si="2"/>
        <v>6.4811636234657709E-9</v>
      </c>
      <c r="Z24">
        <f t="shared" si="2"/>
        <v>6.1148418034666483E-9</v>
      </c>
      <c r="AA24">
        <f t="shared" si="2"/>
        <v>5.7178152467284297E-9</v>
      </c>
      <c r="AB24">
        <f t="shared" si="2"/>
        <v>5.2989236644388757E-9</v>
      </c>
      <c r="AC24">
        <f t="shared" si="2"/>
        <v>4.8669609341883878E-9</v>
      </c>
      <c r="AD24">
        <f t="shared" si="2"/>
        <v>1.2710297313942515E-9</v>
      </c>
      <c r="AE24">
        <f t="shared" si="2"/>
        <v>1.3561845470632559E-10</v>
      </c>
      <c r="AF24">
        <f t="shared" ref="AF24:AL33" si="3">$B$14*EXP(-1*($A24-$B$7*$B$5)^2/(4*$B$9*$B$5)-1*(AF$23^2/(4*$B$11*$B$5)))</f>
        <v>5.9121726273269319E-12</v>
      </c>
      <c r="AG24">
        <f t="shared" si="3"/>
        <v>1.0530297816664313E-13</v>
      </c>
      <c r="AH24">
        <f t="shared" si="3"/>
        <v>7.6630107444136889E-16</v>
      </c>
      <c r="AI24">
        <f t="shared" si="3"/>
        <v>2.2783657729551181E-18</v>
      </c>
      <c r="AJ24">
        <f t="shared" si="3"/>
        <v>2.7676597244251551E-21</v>
      </c>
      <c r="AK24">
        <f t="shared" si="3"/>
        <v>1.3736217939377284E-24</v>
      </c>
      <c r="AL24">
        <f t="shared" si="3"/>
        <v>2.785395595065141E-28</v>
      </c>
    </row>
    <row r="25" spans="1:38" x14ac:dyDescent="0.2">
      <c r="A25">
        <v>0.2</v>
      </c>
      <c r="B25">
        <f t="shared" si="0"/>
        <v>7.6161210301811544E-9</v>
      </c>
      <c r="C25">
        <f t="shared" si="0"/>
        <v>7.6161108044616095E-9</v>
      </c>
      <c r="D25">
        <f t="shared" si="0"/>
        <v>7.6160937616262099E-9</v>
      </c>
      <c r="E25">
        <f t="shared" si="0"/>
        <v>7.6160699017207219E-9</v>
      </c>
      <c r="F25">
        <f t="shared" si="0"/>
        <v>7.6160392248092173E-9</v>
      </c>
      <c r="G25">
        <f t="shared" si="0"/>
        <v>7.6160017309740683E-9</v>
      </c>
      <c r="H25">
        <f t="shared" si="0"/>
        <v>7.6159574203159577E-9</v>
      </c>
      <c r="I25">
        <f t="shared" si="0"/>
        <v>7.6159062929538688E-9</v>
      </c>
      <c r="J25">
        <f t="shared" si="0"/>
        <v>7.6158483490250938E-9</v>
      </c>
      <c r="K25">
        <f t="shared" si="0"/>
        <v>7.6157835886852221E-9</v>
      </c>
      <c r="L25">
        <f t="shared" si="1"/>
        <v>7.6147611299918954E-9</v>
      </c>
      <c r="M25">
        <f t="shared" si="1"/>
        <v>7.6130573372059521E-9</v>
      </c>
      <c r="N25">
        <f t="shared" si="1"/>
        <v>7.6106726677384649E-9</v>
      </c>
      <c r="O25">
        <f t="shared" si="1"/>
        <v>7.6076077616783833E-9</v>
      </c>
      <c r="P25">
        <f t="shared" si="1"/>
        <v>7.6038634415061754E-9</v>
      </c>
      <c r="Q25">
        <f t="shared" si="1"/>
        <v>7.5994407117259939E-9</v>
      </c>
      <c r="R25">
        <f t="shared" si="1"/>
        <v>7.5943407584165399E-9</v>
      </c>
      <c r="S25">
        <f t="shared" si="1"/>
        <v>7.5885649487009547E-9</v>
      </c>
      <c r="T25">
        <f t="shared" si="1"/>
        <v>7.5821148301360276E-9</v>
      </c>
      <c r="U25">
        <f t="shared" si="1"/>
        <v>7.4809945088487026E-9</v>
      </c>
      <c r="V25">
        <f t="shared" si="2"/>
        <v>7.3154486602899701E-9</v>
      </c>
      <c r="W25">
        <f t="shared" si="2"/>
        <v>7.0898206644724E-9</v>
      </c>
      <c r="X25">
        <f t="shared" si="2"/>
        <v>6.8099227499062313E-9</v>
      </c>
      <c r="Y25">
        <f t="shared" si="2"/>
        <v>6.4827873084144436E-9</v>
      </c>
      <c r="Z25">
        <f t="shared" si="2"/>
        <v>6.1163737161256428E-9</v>
      </c>
      <c r="AA25">
        <f t="shared" si="2"/>
        <v>5.7192476948341679E-9</v>
      </c>
      <c r="AB25">
        <f t="shared" si="2"/>
        <v>5.3002511702847352E-9</v>
      </c>
      <c r="AC25">
        <f t="shared" si="2"/>
        <v>4.8681802231423055E-9</v>
      </c>
      <c r="AD25">
        <f t="shared" si="2"/>
        <v>1.2713481544374087E-9</v>
      </c>
      <c r="AE25">
        <f t="shared" si="2"/>
        <v>1.3565243034040339E-10</v>
      </c>
      <c r="AF25">
        <f t="shared" si="3"/>
        <v>5.9136537665585044E-12</v>
      </c>
      <c r="AG25">
        <f t="shared" si="3"/>
        <v>1.0532935905603766E-13</v>
      </c>
      <c r="AH25">
        <f t="shared" si="3"/>
        <v>7.6649305100499519E-16</v>
      </c>
      <c r="AI25">
        <f t="shared" si="3"/>
        <v>2.2789365575283939E-18</v>
      </c>
      <c r="AJ25">
        <f t="shared" si="3"/>
        <v>2.7683530887187775E-21</v>
      </c>
      <c r="AK25">
        <f t="shared" si="3"/>
        <v>1.37396591872172E-24</v>
      </c>
      <c r="AL25">
        <f t="shared" si="3"/>
        <v>2.7860934026142885E-28</v>
      </c>
    </row>
    <row r="26" spans="1:38" x14ac:dyDescent="0.2">
      <c r="A26">
        <v>0.3</v>
      </c>
      <c r="B26">
        <f t="shared" si="0"/>
        <v>7.6180283669478826E-9</v>
      </c>
      <c r="C26">
        <f t="shared" si="0"/>
        <v>7.6180181386674692E-9</v>
      </c>
      <c r="D26">
        <f t="shared" si="0"/>
        <v>7.6180010915639633E-9</v>
      </c>
      <c r="E26">
        <f t="shared" si="0"/>
        <v>7.6179772256831409E-9</v>
      </c>
      <c r="F26">
        <f t="shared" si="0"/>
        <v>7.6179465410890871E-9</v>
      </c>
      <c r="G26">
        <f t="shared" si="0"/>
        <v>7.6179090378642024E-9</v>
      </c>
      <c r="H26">
        <f t="shared" si="0"/>
        <v>7.6178647161091892E-9</v>
      </c>
      <c r="I26">
        <f t="shared" si="0"/>
        <v>7.6178135759430642E-9</v>
      </c>
      <c r="J26">
        <f t="shared" si="0"/>
        <v>7.617755617503149E-9</v>
      </c>
      <c r="K26">
        <f t="shared" si="0"/>
        <v>7.6176908409450795E-9</v>
      </c>
      <c r="L26">
        <f t="shared" si="1"/>
        <v>7.6166681261931817E-9</v>
      </c>
      <c r="M26">
        <f t="shared" si="1"/>
        <v>7.614963906719346E-9</v>
      </c>
      <c r="N26">
        <f t="shared" si="1"/>
        <v>7.6125786400491981E-9</v>
      </c>
      <c r="O26">
        <f t="shared" si="1"/>
        <v>7.6095129664319836E-9</v>
      </c>
      <c r="P26">
        <f t="shared" si="1"/>
        <v>7.6057677085541518E-9</v>
      </c>
      <c r="Q26">
        <f t="shared" si="1"/>
        <v>7.6013438711714141E-9</v>
      </c>
      <c r="R26">
        <f t="shared" si="1"/>
        <v>7.596242640659509E-9</v>
      </c>
      <c r="S26">
        <f t="shared" si="1"/>
        <v>7.5904653844839478E-9</v>
      </c>
      <c r="T26">
        <f t="shared" si="1"/>
        <v>7.5840136505890871E-9</v>
      </c>
      <c r="U26">
        <f t="shared" si="1"/>
        <v>7.482868005320448E-9</v>
      </c>
      <c r="V26">
        <f t="shared" si="2"/>
        <v>7.3172806984284913E-9</v>
      </c>
      <c r="W26">
        <f t="shared" si="2"/>
        <v>7.0915961976564553E-9</v>
      </c>
      <c r="X26">
        <f t="shared" si="2"/>
        <v>6.8116281870950591E-9</v>
      </c>
      <c r="Y26">
        <f t="shared" si="2"/>
        <v>6.4844108197183246E-9</v>
      </c>
      <c r="Z26">
        <f t="shared" si="2"/>
        <v>6.1179054649544223E-9</v>
      </c>
      <c r="AA26">
        <f t="shared" si="2"/>
        <v>5.7206799897469128E-9</v>
      </c>
      <c r="AB26">
        <f t="shared" si="2"/>
        <v>5.3015785341606391E-9</v>
      </c>
      <c r="AC26">
        <f t="shared" si="2"/>
        <v>4.8693993816995111E-9</v>
      </c>
      <c r="AD26">
        <f t="shared" si="2"/>
        <v>1.2716665434268512E-9</v>
      </c>
      <c r="AE26">
        <f t="shared" si="2"/>
        <v>1.3568640234096109E-10</v>
      </c>
      <c r="AF26">
        <f t="shared" si="3"/>
        <v>5.9151347473898202E-12</v>
      </c>
      <c r="AG26">
        <f t="shared" si="3"/>
        <v>1.0535573712413134E-13</v>
      </c>
      <c r="AH26">
        <f t="shared" si="3"/>
        <v>7.6668500703770813E-16</v>
      </c>
      <c r="AI26">
        <f t="shared" si="3"/>
        <v>2.2795072810591737E-18</v>
      </c>
      <c r="AJ26">
        <f t="shared" si="3"/>
        <v>2.7690463788606288E-21</v>
      </c>
      <c r="AK26">
        <f t="shared" si="3"/>
        <v>1.3743100067033427E-24</v>
      </c>
      <c r="AL26">
        <f t="shared" si="3"/>
        <v>2.7867911355365217E-28</v>
      </c>
    </row>
    <row r="27" spans="1:38" x14ac:dyDescent="0.2">
      <c r="A27">
        <v>0.4</v>
      </c>
      <c r="B27">
        <f t="shared" si="0"/>
        <v>7.6199354993203097E-9</v>
      </c>
      <c r="C27">
        <f t="shared" si="0"/>
        <v>7.6199252684793008E-9</v>
      </c>
      <c r="D27">
        <f t="shared" si="0"/>
        <v>7.6199082171081434E-9</v>
      </c>
      <c r="E27">
        <f t="shared" si="0"/>
        <v>7.6198843452526253E-9</v>
      </c>
      <c r="F27">
        <f t="shared" si="0"/>
        <v>7.6198536529768512E-9</v>
      </c>
      <c r="G27">
        <f t="shared" si="0"/>
        <v>7.6198161403632349E-9</v>
      </c>
      <c r="H27">
        <f t="shared" si="0"/>
        <v>7.6197718075125104E-9</v>
      </c>
      <c r="I27">
        <f t="shared" si="0"/>
        <v>7.6197206545437189E-9</v>
      </c>
      <c r="J27">
        <f t="shared" si="0"/>
        <v>7.619662681594222E-9</v>
      </c>
      <c r="K27">
        <f t="shared" si="0"/>
        <v>7.6195978888196885E-9</v>
      </c>
      <c r="L27">
        <f t="shared" si="1"/>
        <v>7.6185749180366621E-9</v>
      </c>
      <c r="M27">
        <f t="shared" si="1"/>
        <v>7.6168702719206589E-9</v>
      </c>
      <c r="N27">
        <f t="shared" si="1"/>
        <v>7.6144844081118477E-9</v>
      </c>
      <c r="O27">
        <f t="shared" si="1"/>
        <v>7.6114179670197535E-9</v>
      </c>
      <c r="P27">
        <f t="shared" si="1"/>
        <v>7.6076717715367836E-9</v>
      </c>
      <c r="Q27">
        <f t="shared" si="1"/>
        <v>7.6032468266701835E-9</v>
      </c>
      <c r="R27">
        <f t="shared" si="1"/>
        <v>7.5981443190926927E-9</v>
      </c>
      <c r="S27">
        <f t="shared" si="1"/>
        <v>7.5923656166121625E-9</v>
      </c>
      <c r="T27">
        <f t="shared" si="1"/>
        <v>7.5859122675604689E-9</v>
      </c>
      <c r="U27">
        <f t="shared" si="1"/>
        <v>7.4847413010242886E-9</v>
      </c>
      <c r="V27">
        <f t="shared" si="2"/>
        <v>7.3191125402418739E-9</v>
      </c>
      <c r="W27">
        <f t="shared" si="2"/>
        <v>7.0933715405705616E-9</v>
      </c>
      <c r="X27">
        <f t="shared" si="2"/>
        <v>6.8133334415255759E-9</v>
      </c>
      <c r="Y27">
        <f>$B$14*EXP(-1*($A27-$B$7*$B$5)^2/(4*$B$9*$B$5)-1*(Y$23^2/(4*$B$11*$B$5)))</f>
        <v>6.486034157043248E-9</v>
      </c>
      <c r="Z27">
        <f t="shared" si="2"/>
        <v>6.1194370496377094E-9</v>
      </c>
      <c r="AA27">
        <f t="shared" si="2"/>
        <v>5.7221121311718614E-9</v>
      </c>
      <c r="AB27">
        <f t="shared" si="2"/>
        <v>5.3029057557933821E-9</v>
      </c>
      <c r="AC27">
        <f t="shared" si="2"/>
        <v>4.8706184096090687E-9</v>
      </c>
      <c r="AD27">
        <f t="shared" si="2"/>
        <v>1.2719848982970457E-9</v>
      </c>
      <c r="AE27">
        <f t="shared" si="2"/>
        <v>1.3572037070100617E-10</v>
      </c>
      <c r="AF27">
        <f t="shared" si="3"/>
        <v>5.9166155695160472E-12</v>
      </c>
      <c r="AG27">
        <f t="shared" si="3"/>
        <v>1.0538211236549467E-13</v>
      </c>
      <c r="AH27">
        <f t="shared" si="3"/>
        <v>7.6687694250000089E-16</v>
      </c>
      <c r="AI27">
        <f t="shared" si="3"/>
        <v>2.2800779434299955E-18</v>
      </c>
      <c r="AJ27">
        <f t="shared" si="3"/>
        <v>2.769739594708021E-21</v>
      </c>
      <c r="AK27">
        <f t="shared" si="3"/>
        <v>1.3746540578117445E-24</v>
      </c>
      <c r="AL27">
        <f t="shared" si="3"/>
        <v>2.7874887936881675E-28</v>
      </c>
    </row>
    <row r="28" spans="1:38" x14ac:dyDescent="0.2">
      <c r="A28">
        <v>0.5</v>
      </c>
      <c r="B28">
        <f t="shared" si="0"/>
        <v>7.6218424269058127E-9</v>
      </c>
      <c r="C28">
        <f t="shared" si="0"/>
        <v>7.6218321935044846E-9</v>
      </c>
      <c r="D28">
        <f t="shared" si="0"/>
        <v>7.6218151378661341E-9</v>
      </c>
      <c r="E28">
        <f t="shared" si="0"/>
        <v>7.6217912600365637E-9</v>
      </c>
      <c r="F28">
        <f t="shared" si="0"/>
        <v>7.6217605600798899E-9</v>
      </c>
      <c r="G28">
        <f t="shared" si="0"/>
        <v>7.6217230380785528E-9</v>
      </c>
      <c r="H28">
        <f t="shared" si="0"/>
        <v>7.6216786941333047E-9</v>
      </c>
      <c r="I28">
        <f t="shared" si="0"/>
        <v>7.6216275283632249E-9</v>
      </c>
      <c r="J28">
        <f t="shared" si="0"/>
        <v>7.621569540905703E-9</v>
      </c>
      <c r="K28">
        <f t="shared" si="0"/>
        <v>7.6215047319164476E-9</v>
      </c>
      <c r="L28">
        <f t="shared" si="1"/>
        <v>7.6204815051297831E-9</v>
      </c>
      <c r="M28">
        <f t="shared" si="1"/>
        <v>7.6187764324174267E-9</v>
      </c>
      <c r="N28">
        <f t="shared" si="1"/>
        <v>7.6163899715340719E-9</v>
      </c>
      <c r="O28">
        <f t="shared" si="1"/>
        <v>7.6133227630495099E-9</v>
      </c>
      <c r="P28">
        <f t="shared" si="1"/>
        <v>7.6095756300620798E-9</v>
      </c>
      <c r="Q28">
        <f t="shared" si="1"/>
        <v>7.6051495778305378E-9</v>
      </c>
      <c r="R28">
        <f t="shared" si="1"/>
        <v>7.6000457933245945E-9</v>
      </c>
      <c r="S28">
        <f t="shared" si="1"/>
        <v>7.5942656446943986E-9</v>
      </c>
      <c r="T28">
        <f t="shared" si="1"/>
        <v>7.5878106806593087E-9</v>
      </c>
      <c r="U28">
        <f t="shared" si="1"/>
        <v>7.4866143955745695E-9</v>
      </c>
      <c r="V28">
        <f t="shared" si="2"/>
        <v>7.320944185352994E-9</v>
      </c>
      <c r="W28">
        <f t="shared" si="2"/>
        <v>7.0951466928492308E-9</v>
      </c>
      <c r="X28">
        <f t="shared" si="2"/>
        <v>6.8150385128467221E-9</v>
      </c>
      <c r="Y28">
        <f t="shared" si="2"/>
        <v>6.4876573200550203E-9</v>
      </c>
      <c r="Z28">
        <f t="shared" si="2"/>
        <v>6.1209684698601959E-9</v>
      </c>
      <c r="AA28">
        <f t="shared" si="2"/>
        <v>5.7235441188141783E-9</v>
      </c>
      <c r="AB28">
        <f t="shared" si="2"/>
        <v>5.3042328349097272E-9</v>
      </c>
      <c r="AC28">
        <f t="shared" si="2"/>
        <v>4.8718373066200174E-9</v>
      </c>
      <c r="AD28">
        <f t="shared" si="2"/>
        <v>1.2723032189824536E-9</v>
      </c>
      <c r="AE28">
        <f t="shared" si="2"/>
        <v>1.3575433541354569E-10</v>
      </c>
      <c r="AF28">
        <f t="shared" si="3"/>
        <v>5.9180962326323319E-12</v>
      </c>
      <c r="AG28">
        <f t="shared" si="3"/>
        <v>1.0540848477469769E-13</v>
      </c>
      <c r="AH28">
        <f t="shared" si="3"/>
        <v>7.6706885735236199E-16</v>
      </c>
      <c r="AI28">
        <f t="shared" si="3"/>
        <v>2.2806485445233841E-18</v>
      </c>
      <c r="AJ28">
        <f t="shared" si="3"/>
        <v>2.7704327361182506E-21</v>
      </c>
      <c r="AK28">
        <f t="shared" si="3"/>
        <v>1.3749980719761148E-24</v>
      </c>
      <c r="AL28">
        <f t="shared" si="3"/>
        <v>2.7881863769256391E-28</v>
      </c>
    </row>
    <row r="29" spans="1:38" x14ac:dyDescent="0.2">
      <c r="A29">
        <v>0.6</v>
      </c>
      <c r="B29">
        <f t="shared" si="0"/>
        <v>7.6237491493117208E-9</v>
      </c>
      <c r="C29">
        <f t="shared" si="0"/>
        <v>7.6237389133503465E-9</v>
      </c>
      <c r="D29">
        <f t="shared" si="0"/>
        <v>7.6237218534452643E-9</v>
      </c>
      <c r="E29">
        <f t="shared" si="0"/>
        <v>7.6236979696422836E-9</v>
      </c>
      <c r="F29">
        <f t="shared" si="0"/>
        <v>7.6236672620055389E-9</v>
      </c>
      <c r="G29">
        <f t="shared" si="0"/>
        <v>7.6236297306174886E-9</v>
      </c>
      <c r="H29">
        <f t="shared" si="0"/>
        <v>7.6235853755789147E-9</v>
      </c>
      <c r="I29">
        <f t="shared" si="0"/>
        <v>7.6235341970089196E-9</v>
      </c>
      <c r="J29">
        <f t="shared" si="0"/>
        <v>7.6234761950449344E-9</v>
      </c>
      <c r="K29">
        <f t="shared" si="0"/>
        <v>7.6234113698427025E-9</v>
      </c>
      <c r="L29">
        <f t="shared" si="1"/>
        <v>7.6223878870799467E-9</v>
      </c>
      <c r="M29">
        <f t="shared" si="1"/>
        <v>7.6206823878171356E-9</v>
      </c>
      <c r="N29">
        <f t="shared" si="1"/>
        <v>7.6182953299234793E-9</v>
      </c>
      <c r="O29">
        <f t="shared" si="1"/>
        <v>7.6152273541290205E-9</v>
      </c>
      <c r="P29">
        <f t="shared" si="1"/>
        <v>7.6114792837380031E-9</v>
      </c>
      <c r="Q29">
        <f t="shared" si="1"/>
        <v>7.6070521242606697E-9</v>
      </c>
      <c r="R29">
        <f t="shared" si="1"/>
        <v>7.6019470629636652E-9</v>
      </c>
      <c r="S29">
        <f t="shared" si="1"/>
        <v>7.5961654683394061E-9</v>
      </c>
      <c r="T29">
        <f t="shared" si="1"/>
        <v>7.5897088894946841E-9</v>
      </c>
      <c r="U29">
        <f t="shared" si="1"/>
        <v>7.4884872885855879E-9</v>
      </c>
      <c r="V29">
        <f t="shared" si="2"/>
        <v>7.3227756333846853E-9</v>
      </c>
      <c r="W29">
        <f t="shared" si="2"/>
        <v>7.0969216541269278E-9</v>
      </c>
      <c r="X29">
        <f t="shared" si="2"/>
        <v>6.8167434007073916E-9</v>
      </c>
      <c r="Y29">
        <f t="shared" si="2"/>
        <v>6.4892803084193994E-9</v>
      </c>
      <c r="Z29">
        <f t="shared" si="2"/>
        <v>6.1224997253065352E-9</v>
      </c>
      <c r="AA29">
        <f t="shared" si="2"/>
        <v>5.7249759523789894E-9</v>
      </c>
      <c r="AB29">
        <f t="shared" si="2"/>
        <v>5.3055597712364047E-9</v>
      </c>
      <c r="AC29">
        <f t="shared" si="2"/>
        <v>4.8730560724813634E-9</v>
      </c>
      <c r="AD29">
        <f t="shared" si="2"/>
        <v>1.2726215054175259E-9</v>
      </c>
      <c r="AE29">
        <f t="shared" si="2"/>
        <v>1.3578829647158572E-10</v>
      </c>
      <c r="AF29">
        <f t="shared" si="3"/>
        <v>5.919576736433781E-12</v>
      </c>
      <c r="AG29">
        <f t="shared" si="3"/>
        <v>1.0543485434630973E-13</v>
      </c>
      <c r="AH29">
        <f t="shared" si="3"/>
        <v>7.6726075155526751E-16</v>
      </c>
      <c r="AI29">
        <f t="shared" si="3"/>
        <v>2.2812190842218273E-18</v>
      </c>
      <c r="AJ29">
        <f t="shared" si="3"/>
        <v>2.7711258029485686E-21</v>
      </c>
      <c r="AK29">
        <f t="shared" si="3"/>
        <v>1.3753420491256148E-24</v>
      </c>
      <c r="AL29">
        <f t="shared" si="3"/>
        <v>2.7888838851052915E-28</v>
      </c>
    </row>
    <row r="30" spans="1:38" x14ac:dyDescent="0.2">
      <c r="A30">
        <v>0.7</v>
      </c>
      <c r="B30">
        <f t="shared" si="0"/>
        <v>7.6256556661453233E-9</v>
      </c>
      <c r="C30">
        <f t="shared" si="0"/>
        <v>7.6256454276241823E-9</v>
      </c>
      <c r="D30">
        <f t="shared" si="0"/>
        <v>7.6256283634528252E-9</v>
      </c>
      <c r="E30">
        <f t="shared" si="0"/>
        <v>7.6256044736770793E-9</v>
      </c>
      <c r="F30">
        <f t="shared" si="0"/>
        <v>7.6255737583610909E-9</v>
      </c>
      <c r="G30">
        <f t="shared" si="0"/>
        <v>7.6255362175873398E-9</v>
      </c>
      <c r="H30">
        <f t="shared" si="0"/>
        <v>7.6254918514566345E-9</v>
      </c>
      <c r="I30">
        <f t="shared" si="0"/>
        <v>7.6254406600881073E-9</v>
      </c>
      <c r="J30">
        <f t="shared" si="0"/>
        <v>7.6253826436192189E-9</v>
      </c>
      <c r="K30">
        <f t="shared" si="0"/>
        <v>7.6253178022057607E-9</v>
      </c>
      <c r="L30">
        <f t="shared" si="1"/>
        <v>7.6242940634945099E-9</v>
      </c>
      <c r="M30">
        <f t="shared" si="1"/>
        <v>7.6225881377272355E-9</v>
      </c>
      <c r="N30">
        <f t="shared" si="1"/>
        <v>7.620200482887644E-9</v>
      </c>
      <c r="O30">
        <f t="shared" si="1"/>
        <v>7.6171317398660129E-9</v>
      </c>
      <c r="P30">
        <f t="shared" si="1"/>
        <v>7.6133827321724765E-9</v>
      </c>
      <c r="Q30">
        <f t="shared" si="1"/>
        <v>7.6089544655687254E-9</v>
      </c>
      <c r="R30">
        <f t="shared" si="1"/>
        <v>7.6038481276183176E-9</v>
      </c>
      <c r="S30">
        <f t="shared" si="1"/>
        <v>7.5980650871558956E-9</v>
      </c>
      <c r="T30">
        <f t="shared" si="1"/>
        <v>7.5916068936756432E-9</v>
      </c>
      <c r="U30">
        <f t="shared" si="1"/>
        <v>7.4903599796716015E-9</v>
      </c>
      <c r="V30">
        <f t="shared" si="2"/>
        <v>7.3246068839597386E-9</v>
      </c>
      <c r="W30">
        <f t="shared" si="2"/>
        <v>7.0986964240380775E-9</v>
      </c>
      <c r="X30">
        <f t="shared" si="2"/>
        <v>6.8184481047564448E-9</v>
      </c>
      <c r="Y30">
        <f t="shared" si="2"/>
        <v>6.4909031218021141E-9</v>
      </c>
      <c r="Z30">
        <f t="shared" si="2"/>
        <v>6.124030815661347E-9</v>
      </c>
      <c r="AA30">
        <f t="shared" si="2"/>
        <v>5.7264076315713932E-9</v>
      </c>
      <c r="AB30">
        <f t="shared" si="2"/>
        <v>5.3068865645001182E-9</v>
      </c>
      <c r="AC30">
        <f t="shared" si="2"/>
        <v>4.8742747069420887E-9</v>
      </c>
      <c r="AD30">
        <f t="shared" si="2"/>
        <v>1.272939757536708E-9</v>
      </c>
      <c r="AE30">
        <f t="shared" si="2"/>
        <v>1.3582225386813161E-10</v>
      </c>
      <c r="AF30">
        <f t="shared" si="3"/>
        <v>5.9210570806154684E-12</v>
      </c>
      <c r="AG30">
        <f t="shared" si="3"/>
        <v>1.0546122107489988E-13</v>
      </c>
      <c r="AH30">
        <f t="shared" si="3"/>
        <v>7.674526250691975E-16</v>
      </c>
      <c r="AI30">
        <f t="shared" si="3"/>
        <v>2.2817895624078241E-18</v>
      </c>
      <c r="AJ30">
        <f t="shared" si="3"/>
        <v>2.7718187950562405E-21</v>
      </c>
      <c r="AK30">
        <f t="shared" si="3"/>
        <v>1.3756859891893889E-24</v>
      </c>
      <c r="AL30">
        <f t="shared" si="3"/>
        <v>2.7895813180834453E-28</v>
      </c>
    </row>
    <row r="31" spans="1:38" x14ac:dyDescent="0.2">
      <c r="A31">
        <v>0.8</v>
      </c>
      <c r="B31">
        <f t="shared" si="0"/>
        <v>7.6275619770138683E-9</v>
      </c>
      <c r="C31">
        <f t="shared" si="0"/>
        <v>7.6275517359332336E-9</v>
      </c>
      <c r="D31">
        <f t="shared" si="0"/>
        <v>7.6275346674960647E-9</v>
      </c>
      <c r="E31">
        <f t="shared" si="0"/>
        <v>7.6275107717481972E-9</v>
      </c>
      <c r="F31">
        <f t="shared" si="0"/>
        <v>7.6274800487537939E-9</v>
      </c>
      <c r="G31">
        <f t="shared" si="0"/>
        <v>7.6274424985953578E-9</v>
      </c>
      <c r="H31">
        <f t="shared" si="0"/>
        <v>7.6273981213737206E-9</v>
      </c>
      <c r="I31">
        <f t="shared" si="0"/>
        <v>7.6273469172080426E-9</v>
      </c>
      <c r="J31">
        <f t="shared" si="0"/>
        <v>7.6272888862358227E-9</v>
      </c>
      <c r="K31">
        <f t="shared" si="0"/>
        <v>7.6272240286128851E-9</v>
      </c>
      <c r="L31">
        <f t="shared" si="1"/>
        <v>7.6262000339807905E-9</v>
      </c>
      <c r="M31">
        <f t="shared" si="1"/>
        <v>7.6244936817551266E-9</v>
      </c>
      <c r="N31">
        <f t="shared" si="1"/>
        <v>7.6221054300340918E-9</v>
      </c>
      <c r="O31">
        <f t="shared" si="1"/>
        <v>7.6190359198681737E-9</v>
      </c>
      <c r="P31">
        <f t="shared" si="1"/>
        <v>7.6152859749733752E-9</v>
      </c>
      <c r="Q31">
        <f t="shared" si="1"/>
        <v>7.6108566013628149E-9</v>
      </c>
      <c r="R31">
        <f t="shared" si="1"/>
        <v>7.6057489868969229E-9</v>
      </c>
      <c r="S31">
        <f t="shared" si="1"/>
        <v>7.599964500752533E-9</v>
      </c>
      <c r="T31">
        <f t="shared" si="1"/>
        <v>7.5935046928111811E-9</v>
      </c>
      <c r="U31">
        <f t="shared" si="1"/>
        <v>7.4922324684468215E-9</v>
      </c>
      <c r="V31">
        <f t="shared" si="2"/>
        <v>7.3264379367009081E-9</v>
      </c>
      <c r="W31">
        <f t="shared" si="2"/>
        <v>7.1004710022170685E-9</v>
      </c>
      <c r="X31">
        <f t="shared" si="2"/>
        <v>6.8201526246427038E-9</v>
      </c>
      <c r="Y31">
        <f t="shared" si="2"/>
        <v>6.4925257598688578E-9</v>
      </c>
      <c r="Z31">
        <f t="shared" si="2"/>
        <v>6.1255617406092218E-9</v>
      </c>
      <c r="AA31">
        <f t="shared" si="2"/>
        <v>5.7278391560964585E-9</v>
      </c>
      <c r="AB31">
        <f t="shared" si="2"/>
        <v>5.3082132144275407E-9</v>
      </c>
      <c r="AC31">
        <f t="shared" si="2"/>
        <v>4.8754932097511474E-9</v>
      </c>
      <c r="AD31">
        <f t="shared" si="2"/>
        <v>1.2732579752744389E-9</v>
      </c>
      <c r="AE31">
        <f t="shared" si="2"/>
        <v>1.3585620759618781E-10</v>
      </c>
      <c r="AF31">
        <f t="shared" si="3"/>
        <v>5.9225372648724287E-12</v>
      </c>
      <c r="AG31">
        <f t="shared" si="3"/>
        <v>1.0548758495503658E-13</v>
      </c>
      <c r="AH31">
        <f t="shared" si="3"/>
        <v>7.676444778546248E-16</v>
      </c>
      <c r="AI31">
        <f t="shared" si="3"/>
        <v>2.2823599789638528E-18</v>
      </c>
      <c r="AJ31">
        <f t="shared" si="3"/>
        <v>2.7725117122985042E-21</v>
      </c>
      <c r="AK31">
        <f t="shared" si="3"/>
        <v>1.3760298920965933E-24</v>
      </c>
      <c r="AL31">
        <f t="shared" si="3"/>
        <v>2.7902786757164456E-28</v>
      </c>
    </row>
    <row r="32" spans="1:38" x14ac:dyDescent="0.2">
      <c r="A32">
        <v>0.9</v>
      </c>
      <c r="B32">
        <f t="shared" si="0"/>
        <v>7.6294680815245558E-9</v>
      </c>
      <c r="C32">
        <f t="shared" si="0"/>
        <v>7.629457837884707E-9</v>
      </c>
      <c r="D32">
        <f t="shared" si="0"/>
        <v>7.6294407651821878E-9</v>
      </c>
      <c r="E32">
        <f t="shared" si="0"/>
        <v>7.6294168634628456E-9</v>
      </c>
      <c r="F32">
        <f t="shared" si="0"/>
        <v>7.6293861327908596E-9</v>
      </c>
      <c r="G32">
        <f t="shared" si="0"/>
        <v>7.6293485732487543E-9</v>
      </c>
      <c r="H32">
        <f t="shared" si="0"/>
        <v>7.6293041849373829E-9</v>
      </c>
      <c r="I32">
        <f t="shared" si="0"/>
        <v>7.6292529679759404E-9</v>
      </c>
      <c r="J32">
        <f t="shared" si="0"/>
        <v>7.6291949225019573E-9</v>
      </c>
      <c r="K32">
        <f t="shared" si="0"/>
        <v>7.6291300486712974E-9</v>
      </c>
      <c r="L32">
        <f t="shared" si="1"/>
        <v>7.6281057981460628E-9</v>
      </c>
      <c r="M32">
        <f t="shared" si="1"/>
        <v>7.6263990195081744E-9</v>
      </c>
      <c r="N32">
        <f t="shared" si="1"/>
        <v>7.6240101709703058E-9</v>
      </c>
      <c r="O32">
        <f t="shared" si="1"/>
        <v>7.6209398937431446E-9</v>
      </c>
      <c r="P32">
        <f t="shared" si="1"/>
        <v>7.6171890117485376E-9</v>
      </c>
      <c r="Q32">
        <f t="shared" si="1"/>
        <v>7.6127585312509985E-9</v>
      </c>
      <c r="R32">
        <f t="shared" si="1"/>
        <v>7.6076496404078062E-9</v>
      </c>
      <c r="S32">
        <f t="shared" si="1"/>
        <v>7.6018637087379427E-9</v>
      </c>
      <c r="T32">
        <f t="shared" si="1"/>
        <v>7.5954022865102579E-9</v>
      </c>
      <c r="U32">
        <f t="shared" si="1"/>
        <v>7.4941047545254227E-9</v>
      </c>
      <c r="V32">
        <f t="shared" si="2"/>
        <v>7.328268791230902E-9</v>
      </c>
      <c r="W32">
        <f t="shared" si="2"/>
        <v>7.1022453882982458E-9</v>
      </c>
      <c r="X32">
        <f t="shared" si="2"/>
        <v>6.8218569600149484E-9</v>
      </c>
      <c r="Y32">
        <f t="shared" si="2"/>
        <v>6.4941482222852807E-9</v>
      </c>
      <c r="Z32">
        <f t="shared" si="2"/>
        <v>6.1270924998347067E-9</v>
      </c>
      <c r="AA32">
        <f t="shared" si="2"/>
        <v>5.7292705256592135E-9</v>
      </c>
      <c r="AB32">
        <f t="shared" si="2"/>
        <v>5.309539720745314E-9</v>
      </c>
      <c r="AC32">
        <f t="shared" si="2"/>
        <v>4.8767115806574669E-9</v>
      </c>
      <c r="AD32">
        <f t="shared" si="2"/>
        <v>1.2735761585651491E-9</v>
      </c>
      <c r="AE32">
        <f t="shared" si="2"/>
        <v>1.3589015764875836E-10</v>
      </c>
      <c r="AF32">
        <f t="shared" si="3"/>
        <v>5.9240172888996785E-12</v>
      </c>
      <c r="AG32">
        <f t="shared" si="3"/>
        <v>1.055139459812872E-13</v>
      </c>
      <c r="AH32">
        <f t="shared" si="3"/>
        <v>7.6783630987201801E-16</v>
      </c>
      <c r="AI32">
        <f t="shared" si="3"/>
        <v>2.2829303337723777E-18</v>
      </c>
      <c r="AJ32">
        <f t="shared" si="3"/>
        <v>2.7732045545325851E-21</v>
      </c>
      <c r="AK32">
        <f t="shared" si="3"/>
        <v>1.3763737577763572E-24</v>
      </c>
      <c r="AL32">
        <f t="shared" si="3"/>
        <v>2.7909759578605806E-28</v>
      </c>
    </row>
    <row r="33" spans="1:38" x14ac:dyDescent="0.2">
      <c r="A33">
        <v>1</v>
      </c>
      <c r="B33">
        <f t="shared" si="0"/>
        <v>7.6313739792845494E-9</v>
      </c>
      <c r="C33">
        <f t="shared" si="0"/>
        <v>7.6313637330857628E-9</v>
      </c>
      <c r="D33">
        <f t="shared" si="0"/>
        <v>7.6313466561183567E-9</v>
      </c>
      <c r="E33">
        <f t="shared" si="0"/>
        <v>7.6313227484281866E-9</v>
      </c>
      <c r="F33">
        <f t="shared" si="0"/>
        <v>7.6312920100794516E-9</v>
      </c>
      <c r="G33">
        <f t="shared" si="0"/>
        <v>7.6312544411546929E-9</v>
      </c>
      <c r="H33">
        <f t="shared" si="0"/>
        <v>7.6312100417547916E-9</v>
      </c>
      <c r="I33">
        <f t="shared" si="0"/>
        <v>7.6311588119989727E-9</v>
      </c>
      <c r="J33">
        <f t="shared" si="0"/>
        <v>7.631100752024798E-9</v>
      </c>
      <c r="K33">
        <f t="shared" si="0"/>
        <v>7.6310358619881761E-9</v>
      </c>
      <c r="L33">
        <f t="shared" si="1"/>
        <v>7.6300113555975567E-9</v>
      </c>
      <c r="M33">
        <f t="shared" si="1"/>
        <v>7.6283041505936931E-9</v>
      </c>
      <c r="N33">
        <f t="shared" si="1"/>
        <v>7.6259147053037291E-9</v>
      </c>
      <c r="O33">
        <f t="shared" si="1"/>
        <v>7.6228436610985259E-9</v>
      </c>
      <c r="P33">
        <f t="shared" si="1"/>
        <v>7.6190918421057528E-9</v>
      </c>
      <c r="Q33">
        <f t="shared" si="1"/>
        <v>7.6146602548412986E-9</v>
      </c>
      <c r="R33">
        <f t="shared" si="1"/>
        <v>7.6095500877592511E-9</v>
      </c>
      <c r="S33">
        <f t="shared" si="1"/>
        <v>7.6037627107207093E-9</v>
      </c>
      <c r="T33">
        <f t="shared" si="1"/>
        <v>7.5972996743817877E-9</v>
      </c>
      <c r="U33">
        <f t="shared" si="1"/>
        <v>7.4959768375215353E-9</v>
      </c>
      <c r="V33">
        <f t="shared" si="2"/>
        <v>7.3300994471723893E-9</v>
      </c>
      <c r="W33">
        <f t="shared" si="2"/>
        <v>7.1040195819159201E-9</v>
      </c>
      <c r="X33">
        <f t="shared" si="2"/>
        <v>6.8235611105219246E-9</v>
      </c>
      <c r="Y33">
        <f t="shared" si="2"/>
        <v>6.4957705087170042E-9</v>
      </c>
      <c r="Z33">
        <f t="shared" si="2"/>
        <v>6.1286230930223225E-9</v>
      </c>
      <c r="AA33">
        <f t="shared" si="2"/>
        <v>5.7307017399646641E-9</v>
      </c>
      <c r="AB33">
        <f t="shared" si="2"/>
        <v>5.3108660831800514E-9</v>
      </c>
      <c r="AC33">
        <f t="shared" si="2"/>
        <v>4.8779298194099451E-9</v>
      </c>
      <c r="AD33">
        <f t="shared" si="2"/>
        <v>1.2738943073432619E-9</v>
      </c>
      <c r="AE33">
        <f t="shared" si="2"/>
        <v>1.3592410401884607E-10</v>
      </c>
      <c r="AF33">
        <f t="shared" si="3"/>
        <v>5.9254971523921822E-12</v>
      </c>
      <c r="AG33">
        <f t="shared" si="3"/>
        <v>1.0554030414821901E-13</v>
      </c>
      <c r="AH33">
        <f t="shared" si="3"/>
        <v>7.680281210818413E-16</v>
      </c>
      <c r="AI33">
        <f t="shared" si="3"/>
        <v>2.2835006267158519E-18</v>
      </c>
      <c r="AJ33">
        <f t="shared" si="3"/>
        <v>2.7738973216156905E-21</v>
      </c>
      <c r="AK33">
        <f t="shared" si="3"/>
        <v>1.3767175861578102E-24</v>
      </c>
      <c r="AL33">
        <f t="shared" si="3"/>
        <v>2.7916731643721435E-28</v>
      </c>
    </row>
    <row r="34" spans="1:38" x14ac:dyDescent="0.2">
      <c r="A34">
        <v>2</v>
      </c>
      <c r="B34">
        <f t="shared" ref="B34:K43" si="4">$B$14*EXP(-1*($A34-$B$7*$B$5)^2/(4*$B$9*$B$5)-1*(B$23^2/(4*$B$11*$B$5)))</f>
        <v>7.6504214991411857E-9</v>
      </c>
      <c r="C34">
        <f t="shared" si="4"/>
        <v>7.6504112273684098E-9</v>
      </c>
      <c r="D34">
        <f t="shared" si="4"/>
        <v>7.6503941077777648E-9</v>
      </c>
      <c r="E34">
        <f t="shared" si="4"/>
        <v>7.650370140415222E-9</v>
      </c>
      <c r="F34">
        <f t="shared" si="4"/>
        <v>7.6503393253451379E-9</v>
      </c>
      <c r="G34">
        <f t="shared" si="4"/>
        <v>7.6503016626502601E-9</v>
      </c>
      <c r="H34">
        <f t="shared" si="4"/>
        <v>7.6502571524317232E-9</v>
      </c>
      <c r="I34">
        <f t="shared" si="4"/>
        <v>7.6502057948090497E-9</v>
      </c>
      <c r="J34">
        <f t="shared" si="4"/>
        <v>7.6501475899201439E-9</v>
      </c>
      <c r="K34">
        <f t="shared" si="4"/>
        <v>7.6500825379213016E-9</v>
      </c>
      <c r="L34">
        <f t="shared" ref="L34:U43" si="5">$B$14*EXP(-1*($A34-$B$7*$B$5)^2/(4*$B$9*$B$5)-1*(L$23^2/(4*$B$11*$B$5)))</f>
        <v>7.6490554744150347E-9</v>
      </c>
      <c r="M34">
        <f t="shared" si="5"/>
        <v>7.6473440083146386E-9</v>
      </c>
      <c r="N34">
        <f t="shared" si="5"/>
        <v>7.6449485990912165E-9</v>
      </c>
      <c r="O34">
        <f t="shared" si="5"/>
        <v>7.641869889716459E-9</v>
      </c>
      <c r="P34">
        <f t="shared" si="5"/>
        <v>7.6381087063750167E-9</v>
      </c>
      <c r="Q34">
        <f t="shared" si="5"/>
        <v>7.6336660580949923E-9</v>
      </c>
      <c r="R34">
        <f t="shared" si="5"/>
        <v>7.6285431362967895E-9</v>
      </c>
      <c r="S34">
        <f t="shared" si="5"/>
        <v>7.6227413142606154E-9</v>
      </c>
      <c r="T34">
        <f t="shared" si="5"/>
        <v>7.6162621465129426E-9</v>
      </c>
      <c r="U34">
        <f t="shared" si="5"/>
        <v>7.5146864130246047E-9</v>
      </c>
      <c r="V34">
        <f t="shared" ref="V34:AE43" si="6">$B$14*EXP(-1*($A34-$B$7*$B$5)^2/(4*$B$9*$B$5)-1*(V$23^2/(4*$B$11*$B$5)))</f>
        <v>7.3483950011774925E-9</v>
      </c>
      <c r="W34">
        <f t="shared" si="6"/>
        <v>7.1217508521191342E-9</v>
      </c>
      <c r="X34">
        <f t="shared" si="6"/>
        <v>6.84059237069846E-9</v>
      </c>
      <c r="Y34">
        <f t="shared" si="6"/>
        <v>6.5119836202857471E-9</v>
      </c>
      <c r="Z34">
        <f t="shared" si="6"/>
        <v>6.1439198233850415E-9</v>
      </c>
      <c r="AA34">
        <f t="shared" si="6"/>
        <v>5.7450052789447664E-9</v>
      </c>
      <c r="AB34">
        <f t="shared" si="6"/>
        <v>5.324121733794201E-9</v>
      </c>
      <c r="AC34">
        <f t="shared" si="6"/>
        <v>4.890104883211916E-9</v>
      </c>
      <c r="AD34">
        <f t="shared" si="6"/>
        <v>1.2770738824997466E-9</v>
      </c>
      <c r="AE34">
        <f t="shared" si="6"/>
        <v>1.3626336364330197E-10</v>
      </c>
      <c r="AF34">
        <f t="shared" ref="AF34:AL43" si="7">$B$14*EXP(-1*($A34-$B$7*$B$5)^2/(4*$B$9*$B$5)-1*(AF$23^2/(4*$B$11*$B$5)))</f>
        <v>5.9402868907770405E-12</v>
      </c>
      <c r="AG34">
        <f t="shared" si="7"/>
        <v>1.0580372735934658E-13</v>
      </c>
      <c r="AH34">
        <f t="shared" si="7"/>
        <v>7.6994508006281681E-16</v>
      </c>
      <c r="AI34">
        <f t="shared" si="7"/>
        <v>2.2892001277032378E-18</v>
      </c>
      <c r="AJ34">
        <f t="shared" si="7"/>
        <v>2.7808208277178947E-21</v>
      </c>
      <c r="AK34">
        <f t="shared" si="7"/>
        <v>1.3801538029688964E-24</v>
      </c>
      <c r="AL34">
        <f t="shared" si="7"/>
        <v>2.7986410380703694E-28</v>
      </c>
    </row>
    <row r="35" spans="1:38" x14ac:dyDescent="0.2">
      <c r="A35">
        <v>3</v>
      </c>
      <c r="B35">
        <f t="shared" si="4"/>
        <v>7.6694479114921522E-9</v>
      </c>
      <c r="C35">
        <f t="shared" si="4"/>
        <v>7.6694376141737278E-9</v>
      </c>
      <c r="D35">
        <f t="shared" si="4"/>
        <v>7.6694204520070759E-9</v>
      </c>
      <c r="E35">
        <f t="shared" si="4"/>
        <v>7.6693964250382837E-9</v>
      </c>
      <c r="F35">
        <f t="shared" si="4"/>
        <v>7.6693655333318695E-9</v>
      </c>
      <c r="G35">
        <f t="shared" si="4"/>
        <v>7.6693277769707848E-9</v>
      </c>
      <c r="H35">
        <f t="shared" si="4"/>
        <v>7.6692831560564171E-9</v>
      </c>
      <c r="I35">
        <f t="shared" si="4"/>
        <v>7.6692316707085834E-9</v>
      </c>
      <c r="J35">
        <f t="shared" si="4"/>
        <v>7.6691733210655337E-9</v>
      </c>
      <c r="K35">
        <f t="shared" si="4"/>
        <v>7.6691081072839511E-9</v>
      </c>
      <c r="L35">
        <f t="shared" si="5"/>
        <v>7.6680784894957027E-9</v>
      </c>
      <c r="M35">
        <f t="shared" si="5"/>
        <v>7.6663627670207065E-9</v>
      </c>
      <c r="N35">
        <f t="shared" si="5"/>
        <v>7.6639614004727578E-9</v>
      </c>
      <c r="O35">
        <f t="shared" si="5"/>
        <v>7.6608750344226031E-9</v>
      </c>
      <c r="P35">
        <f t="shared" si="5"/>
        <v>7.6571044971095933E-9</v>
      </c>
      <c r="Q35">
        <f t="shared" si="5"/>
        <v>7.6526508000712602E-9</v>
      </c>
      <c r="R35">
        <f t="shared" si="5"/>
        <v>7.6475151376910415E-9</v>
      </c>
      <c r="S35">
        <f t="shared" si="5"/>
        <v>7.6416988866644554E-9</v>
      </c>
      <c r="T35">
        <f t="shared" si="5"/>
        <v>7.6352036053840497E-9</v>
      </c>
      <c r="U35">
        <f t="shared" si="5"/>
        <v>7.533375255514977E-9</v>
      </c>
      <c r="V35">
        <f t="shared" si="6"/>
        <v>7.3666702809677477E-9</v>
      </c>
      <c r="W35">
        <f t="shared" si="6"/>
        <v>7.1394624734184944E-9</v>
      </c>
      <c r="X35">
        <f t="shared" si="6"/>
        <v>6.8576047576871233E-9</v>
      </c>
      <c r="Y35">
        <f t="shared" si="6"/>
        <v>6.5281787652978482E-9</v>
      </c>
      <c r="Z35">
        <f t="shared" si="6"/>
        <v>6.1591996026787854E-9</v>
      </c>
      <c r="AA35">
        <f t="shared" si="6"/>
        <v>5.759292967460745E-9</v>
      </c>
      <c r="AB35">
        <f t="shared" si="6"/>
        <v>5.3373626951615301E-9</v>
      </c>
      <c r="AC35">
        <f t="shared" si="6"/>
        <v>4.9022664552191453E-9</v>
      </c>
      <c r="AD35">
        <f t="shared" si="6"/>
        <v>1.2802499342105992E-9</v>
      </c>
      <c r="AE35">
        <f t="shared" si="6"/>
        <v>1.3660224731726658E-10</v>
      </c>
      <c r="AF35">
        <f t="shared" si="7"/>
        <v>5.9550602399159918E-12</v>
      </c>
      <c r="AG35">
        <f t="shared" si="7"/>
        <v>1.0606685865809067E-13</v>
      </c>
      <c r="AH35">
        <f t="shared" si="7"/>
        <v>7.7185991476604338E-16</v>
      </c>
      <c r="AI35">
        <f t="shared" si="7"/>
        <v>2.2948933127896328E-18</v>
      </c>
      <c r="AJ35">
        <f t="shared" si="7"/>
        <v>2.7877366615380616E-21</v>
      </c>
      <c r="AK35">
        <f t="shared" si="7"/>
        <v>1.3835862119369532E-24</v>
      </c>
      <c r="AL35">
        <f t="shared" si="7"/>
        <v>2.8056011903206331E-28</v>
      </c>
    </row>
    <row r="36" spans="1:38" x14ac:dyDescent="0.2">
      <c r="A36">
        <v>4</v>
      </c>
      <c r="B36">
        <f t="shared" si="4"/>
        <v>7.6884528228126912E-9</v>
      </c>
      <c r="C36">
        <f t="shared" si="4"/>
        <v>7.688442499977487E-9</v>
      </c>
      <c r="D36">
        <f t="shared" si="4"/>
        <v>7.688425295282942E-9</v>
      </c>
      <c r="E36">
        <f t="shared" si="4"/>
        <v>7.6884012087752609E-9</v>
      </c>
      <c r="F36">
        <f t="shared" si="4"/>
        <v>7.688370240519121E-9</v>
      </c>
      <c r="G36">
        <f t="shared" si="4"/>
        <v>7.6883323905976787E-9</v>
      </c>
      <c r="H36">
        <f t="shared" si="4"/>
        <v>7.6882876591125713E-9</v>
      </c>
      <c r="I36">
        <f t="shared" si="4"/>
        <v>7.6882360461839138E-9</v>
      </c>
      <c r="J36">
        <f t="shared" si="4"/>
        <v>7.6881775519503019E-9</v>
      </c>
      <c r="K36">
        <f t="shared" si="4"/>
        <v>7.688112176568804E-9</v>
      </c>
      <c r="L36">
        <f t="shared" si="5"/>
        <v>7.6870800073850721E-9</v>
      </c>
      <c r="M36">
        <f t="shared" si="5"/>
        <v>7.6853600333454451E-9</v>
      </c>
      <c r="N36">
        <f t="shared" si="5"/>
        <v>7.6829527162051166E-9</v>
      </c>
      <c r="O36">
        <f t="shared" si="5"/>
        <v>7.6798587021320841E-9</v>
      </c>
      <c r="P36">
        <f t="shared" si="5"/>
        <v>7.6760788214180774E-9</v>
      </c>
      <c r="Q36">
        <f t="shared" si="5"/>
        <v>7.6716140881072192E-9</v>
      </c>
      <c r="R36">
        <f t="shared" si="5"/>
        <v>7.6664656995426338E-9</v>
      </c>
      <c r="S36">
        <f t="shared" si="5"/>
        <v>7.6606350358312963E-9</v>
      </c>
      <c r="T36">
        <f t="shared" si="5"/>
        <v>7.6541236592274503E-9</v>
      </c>
      <c r="U36">
        <f t="shared" si="5"/>
        <v>7.5520429784498813E-9</v>
      </c>
      <c r="V36">
        <f t="shared" si="6"/>
        <v>7.38492490855413E-9</v>
      </c>
      <c r="W36">
        <f t="shared" si="6"/>
        <v>7.1571540794831658E-9</v>
      </c>
      <c r="X36">
        <f t="shared" si="6"/>
        <v>6.8745979196194019E-9</v>
      </c>
      <c r="Y36">
        <f t="shared" si="6"/>
        <v>6.5443556087878748E-9</v>
      </c>
      <c r="Z36">
        <f t="shared" si="6"/>
        <v>6.174462114870702E-9</v>
      </c>
      <c r="AA36">
        <f t="shared" si="6"/>
        <v>5.7735645099992366E-9</v>
      </c>
      <c r="AB36">
        <f t="shared" si="6"/>
        <v>5.3505886934182114E-9</v>
      </c>
      <c r="AC36">
        <f t="shared" si="6"/>
        <v>4.9144142838929008E-9</v>
      </c>
      <c r="AD36">
        <f t="shared" si="6"/>
        <v>1.2834223967852966E-9</v>
      </c>
      <c r="AE36">
        <f t="shared" si="6"/>
        <v>1.3694074803158285E-10</v>
      </c>
      <c r="AF36">
        <f t="shared" si="7"/>
        <v>5.9698168942507199E-12</v>
      </c>
      <c r="AG36">
        <f t="shared" si="7"/>
        <v>1.0632969260208607E-13</v>
      </c>
      <c r="AH36">
        <f t="shared" si="7"/>
        <v>7.7377258558684968E-16</v>
      </c>
      <c r="AI36">
        <f t="shared" si="7"/>
        <v>2.3005800642224583E-18</v>
      </c>
      <c r="AJ36">
        <f t="shared" si="7"/>
        <v>2.7946446800354754E-21</v>
      </c>
      <c r="AK36">
        <f t="shared" si="7"/>
        <v>1.3870147420691907E-24</v>
      </c>
      <c r="AL36">
        <f t="shared" si="7"/>
        <v>2.8125534771655492E-28</v>
      </c>
    </row>
    <row r="37" spans="1:38" x14ac:dyDescent="0.2">
      <c r="A37">
        <v>5</v>
      </c>
      <c r="B37">
        <f t="shared" si="4"/>
        <v>7.7074358391792086E-9</v>
      </c>
      <c r="C37">
        <f t="shared" si="4"/>
        <v>7.7074254908566192E-9</v>
      </c>
      <c r="D37">
        <f t="shared" si="4"/>
        <v>7.7074082436831784E-9</v>
      </c>
      <c r="E37">
        <f t="shared" si="4"/>
        <v>7.7073840977052E-9</v>
      </c>
      <c r="F37">
        <f t="shared" si="4"/>
        <v>7.7073530529875216E-9</v>
      </c>
      <c r="G37">
        <f t="shared" si="4"/>
        <v>7.7073151096135083E-9</v>
      </c>
      <c r="H37">
        <f t="shared" si="4"/>
        <v>7.7072702676850488E-9</v>
      </c>
      <c r="I37">
        <f t="shared" si="4"/>
        <v>7.7072185273225525E-9</v>
      </c>
      <c r="J37">
        <f t="shared" si="4"/>
        <v>7.7071598886649543E-9</v>
      </c>
      <c r="K37">
        <f t="shared" si="4"/>
        <v>7.7070943518697163E-9</v>
      </c>
      <c r="L37">
        <f t="shared" si="5"/>
        <v>7.7060596342298823E-9</v>
      </c>
      <c r="M37">
        <f t="shared" si="5"/>
        <v>7.7043354135237149E-9</v>
      </c>
      <c r="N37">
        <f t="shared" si="5"/>
        <v>7.7019221526464958E-9</v>
      </c>
      <c r="O37">
        <f t="shared" si="5"/>
        <v>7.6988204993616306E-9</v>
      </c>
      <c r="P37">
        <f t="shared" si="5"/>
        <v>7.6950312860108609E-9</v>
      </c>
      <c r="Q37">
        <f t="shared" si="5"/>
        <v>7.6905555291420178E-9</v>
      </c>
      <c r="R37">
        <f t="shared" si="5"/>
        <v>7.6853944290544996E-9</v>
      </c>
      <c r="S37">
        <f t="shared" si="5"/>
        <v>7.6795493692628041E-9</v>
      </c>
      <c r="T37">
        <f t="shared" si="5"/>
        <v>7.673021915878429E-9</v>
      </c>
      <c r="U37">
        <f t="shared" si="5"/>
        <v>7.5706891948947775E-9</v>
      </c>
      <c r="V37">
        <f t="shared" si="6"/>
        <v>7.403158505564522E-9</v>
      </c>
      <c r="W37">
        <f t="shared" si="6"/>
        <v>7.1748253036110391E-9</v>
      </c>
      <c r="X37">
        <f t="shared" si="6"/>
        <v>6.8915715042701575E-9</v>
      </c>
      <c r="Y37">
        <f t="shared" si="6"/>
        <v>6.5605138154508997E-9</v>
      </c>
      <c r="Z37">
        <f t="shared" si="6"/>
        <v>6.1897070436076314E-9</v>
      </c>
      <c r="AA37">
        <f t="shared" si="6"/>
        <v>5.7878196107473681E-9</v>
      </c>
      <c r="AB37">
        <f t="shared" si="6"/>
        <v>5.3637994544228544E-9</v>
      </c>
      <c r="AC37">
        <f t="shared" si="6"/>
        <v>4.9265481174395116E-9</v>
      </c>
      <c r="AD37">
        <f t="shared" si="6"/>
        <v>1.2865912044667383E-9</v>
      </c>
      <c r="AE37">
        <f t="shared" si="6"/>
        <v>1.3727885876998962E-10</v>
      </c>
      <c r="AF37">
        <f t="shared" si="7"/>
        <v>5.9845565479132133E-12</v>
      </c>
      <c r="AG37">
        <f t="shared" si="7"/>
        <v>1.0659222374345214E-13</v>
      </c>
      <c r="AH37">
        <f t="shared" si="7"/>
        <v>7.7568305288042211E-16</v>
      </c>
      <c r="AI37">
        <f t="shared" si="7"/>
        <v>2.3062602641297841E-18</v>
      </c>
      <c r="AJ37">
        <f t="shared" si="7"/>
        <v>2.8015447400244381E-21</v>
      </c>
      <c r="AK37">
        <f t="shared" si="7"/>
        <v>1.3904393223008877E-24</v>
      </c>
      <c r="AL37">
        <f t="shared" si="7"/>
        <v>2.8194977545018682E-28</v>
      </c>
    </row>
    <row r="38" spans="1:38" x14ac:dyDescent="0.2">
      <c r="A38">
        <v>6</v>
      </c>
      <c r="B38">
        <f t="shared" si="4"/>
        <v>7.7263965662823943E-9</v>
      </c>
      <c r="C38">
        <f t="shared" si="4"/>
        <v>7.7263861925023471E-9</v>
      </c>
      <c r="D38">
        <f t="shared" si="4"/>
        <v>7.7263689028998861E-9</v>
      </c>
      <c r="E38">
        <f t="shared" si="4"/>
        <v>7.7263446975214408E-9</v>
      </c>
      <c r="F38">
        <f t="shared" si="4"/>
        <v>7.7263135764320063E-9</v>
      </c>
      <c r="G38">
        <f t="shared" si="4"/>
        <v>7.7262755397151524E-9</v>
      </c>
      <c r="H38">
        <f t="shared" si="4"/>
        <v>7.7262305874730162E-9</v>
      </c>
      <c r="I38">
        <f t="shared" si="4"/>
        <v>7.7261787198263082E-9</v>
      </c>
      <c r="J38">
        <f t="shared" si="4"/>
        <v>7.726119936914304E-9</v>
      </c>
      <c r="K38">
        <f t="shared" si="4"/>
        <v>7.7260542388948512E-9</v>
      </c>
      <c r="L38">
        <f t="shared" si="5"/>
        <v>7.7250169757912344E-9</v>
      </c>
      <c r="M38">
        <f t="shared" si="5"/>
        <v>7.7232885134048275E-9</v>
      </c>
      <c r="N38">
        <f t="shared" si="5"/>
        <v>7.7208693157696688E-9</v>
      </c>
      <c r="O38">
        <f t="shared" si="5"/>
        <v>7.7177600322426926E-9</v>
      </c>
      <c r="P38">
        <f t="shared" si="5"/>
        <v>7.7139614972132514E-9</v>
      </c>
      <c r="Q38">
        <f t="shared" si="5"/>
        <v>7.7094747297299388E-9</v>
      </c>
      <c r="R38">
        <f t="shared" si="5"/>
        <v>7.7043009330449579E-9</v>
      </c>
      <c r="S38">
        <f t="shared" si="5"/>
        <v>7.6984414940763336E-9</v>
      </c>
      <c r="T38">
        <f t="shared" si="5"/>
        <v>7.6918979827882815E-9</v>
      </c>
      <c r="U38">
        <f t="shared" si="5"/>
        <v>7.589313517536267E-9</v>
      </c>
      <c r="V38">
        <f t="shared" si="6"/>
        <v>7.4213706932563222E-9</v>
      </c>
      <c r="W38">
        <f t="shared" si="6"/>
        <v>7.192475778740949E-9</v>
      </c>
      <c r="X38">
        <f t="shared" si="6"/>
        <v>6.9085251590693754E-9</v>
      </c>
      <c r="Y38">
        <f t="shared" si="6"/>
        <v>6.5766530496536845E-9</v>
      </c>
      <c r="Z38">
        <f t="shared" si="6"/>
        <v>6.2049340722266612E-9</v>
      </c>
      <c r="AA38">
        <f t="shared" si="6"/>
        <v>5.8020579736026259E-9</v>
      </c>
      <c r="AB38">
        <f t="shared" si="6"/>
        <v>5.3769947037656462E-9</v>
      </c>
      <c r="AC38">
        <f t="shared" si="6"/>
        <v>4.9386677038187657E-9</v>
      </c>
      <c r="AD38">
        <f t="shared" si="6"/>
        <v>1.2897562914334369E-9</v>
      </c>
      <c r="AE38">
        <f t="shared" si="6"/>
        <v>1.3761657250935585E-10</v>
      </c>
      <c r="AF38">
        <f t="shared" si="7"/>
        <v>5.9992788947359729E-12</v>
      </c>
      <c r="AG38">
        <f t="shared" si="7"/>
        <v>1.0685444662897354E-13</v>
      </c>
      <c r="AH38">
        <f t="shared" si="7"/>
        <v>7.7759127696312853E-16</v>
      </c>
      <c r="AI38">
        <f t="shared" si="7"/>
        <v>2.3119337945242656E-18</v>
      </c>
      <c r="AJ38">
        <f t="shared" si="7"/>
        <v>2.8084366981790509E-21</v>
      </c>
      <c r="AK38">
        <f t="shared" si="7"/>
        <v>1.3938598814977196E-24</v>
      </c>
      <c r="AL38">
        <f t="shared" si="7"/>
        <v>2.826433878085203E-28</v>
      </c>
    </row>
    <row r="39" spans="1:38" x14ac:dyDescent="0.2">
      <c r="A39">
        <v>7</v>
      </c>
      <c r="B39">
        <f t="shared" si="4"/>
        <v>7.7453346094404204E-9</v>
      </c>
      <c r="C39">
        <f t="shared" si="4"/>
        <v>7.7453242102333723E-9</v>
      </c>
      <c r="D39">
        <f t="shared" si="4"/>
        <v>7.7453068782526518E-9</v>
      </c>
      <c r="E39">
        <f t="shared" si="4"/>
        <v>7.7452826135448012E-9</v>
      </c>
      <c r="F39">
        <f t="shared" si="4"/>
        <v>7.7452514161749775E-9</v>
      </c>
      <c r="G39">
        <f t="shared" si="4"/>
        <v>7.7452132862269541E-9</v>
      </c>
      <c r="H39">
        <f t="shared" si="4"/>
        <v>7.7451682238031212E-9</v>
      </c>
      <c r="I39">
        <f t="shared" si="4"/>
        <v>7.7451162290244788E-9</v>
      </c>
      <c r="J39">
        <f t="shared" si="4"/>
        <v>7.7450573020306499E-9</v>
      </c>
      <c r="K39">
        <f t="shared" si="4"/>
        <v>7.7449914429798627E-9</v>
      </c>
      <c r="L39">
        <f t="shared" si="5"/>
        <v>7.7439516374577648E-9</v>
      </c>
      <c r="M39">
        <f t="shared" si="5"/>
        <v>7.7422189384657193E-9</v>
      </c>
      <c r="N39">
        <f t="shared" si="5"/>
        <v>7.7397938111751478E-9</v>
      </c>
      <c r="O39">
        <f t="shared" si="5"/>
        <v>7.736676906534614E-9</v>
      </c>
      <c r="P39">
        <f t="shared" si="5"/>
        <v>7.7328690609786282E-9</v>
      </c>
      <c r="Q39">
        <f t="shared" si="5"/>
        <v>7.7283712960535584E-9</v>
      </c>
      <c r="R39">
        <f t="shared" si="5"/>
        <v>7.7231848179608755E-9</v>
      </c>
      <c r="S39">
        <f t="shared" si="5"/>
        <v>7.7173110170180587E-9</v>
      </c>
      <c r="T39">
        <f t="shared" si="5"/>
        <v>7.7107514670374404E-9</v>
      </c>
      <c r="U39">
        <f t="shared" si="5"/>
        <v>7.6079155586950262E-9</v>
      </c>
      <c r="V39">
        <f t="shared" si="6"/>
        <v>7.4395610925291122E-9</v>
      </c>
      <c r="W39">
        <f t="shared" si="6"/>
        <v>7.2101051374649457E-9</v>
      </c>
      <c r="X39">
        <f t="shared" si="6"/>
        <v>6.925458531113946E-9</v>
      </c>
      <c r="Y39">
        <f t="shared" si="6"/>
        <v>6.592772975445899E-9</v>
      </c>
      <c r="Z39">
        <f t="shared" si="6"/>
        <v>6.2201428837657083E-9</v>
      </c>
      <c r="AA39">
        <f t="shared" si="6"/>
        <v>5.8162793021827504E-9</v>
      </c>
      <c r="AB39">
        <f t="shared" si="6"/>
        <v>5.390174166777519E-9</v>
      </c>
      <c r="AC39">
        <f t="shared" si="6"/>
        <v>4.9507727907523328E-9</v>
      </c>
      <c r="AD39">
        <f t="shared" si="6"/>
        <v>1.2929175918017217E-9</v>
      </c>
      <c r="AE39">
        <f t="shared" si="6"/>
        <v>1.3795388221991543E-10</v>
      </c>
      <c r="AF39">
        <f t="shared" si="7"/>
        <v>6.0139836282622495E-12</v>
      </c>
      <c r="AG39">
        <f t="shared" si="7"/>
        <v>1.0711635580028356E-13</v>
      </c>
      <c r="AH39">
        <f t="shared" si="7"/>
        <v>7.7949721811384615E-16</v>
      </c>
      <c r="AI39">
        <f t="shared" si="7"/>
        <v>2.3176005373070904E-18</v>
      </c>
      <c r="AJ39">
        <f t="shared" si="7"/>
        <v>2.8153204110380092E-21</v>
      </c>
      <c r="AK39">
        <f t="shared" si="7"/>
        <v>1.3972763484581674E-24</v>
      </c>
      <c r="AL39">
        <f t="shared" si="7"/>
        <v>2.8333617035349126E-28</v>
      </c>
    </row>
    <row r="40" spans="1:38" x14ac:dyDescent="0.2">
      <c r="A40">
        <v>8</v>
      </c>
      <c r="B40">
        <f t="shared" si="4"/>
        <v>7.764249573612157E-9</v>
      </c>
      <c r="C40">
        <f t="shared" si="4"/>
        <v>7.7642391490090957E-9</v>
      </c>
      <c r="D40">
        <f t="shared" si="4"/>
        <v>7.7642217747017601E-9</v>
      </c>
      <c r="E40">
        <f t="shared" si="4"/>
        <v>7.764197450736808E-9</v>
      </c>
      <c r="F40">
        <f t="shared" si="4"/>
        <v>7.7641661771795553E-9</v>
      </c>
      <c r="G40">
        <f t="shared" si="4"/>
        <v>7.7641279541139806E-9</v>
      </c>
      <c r="H40">
        <f t="shared" si="4"/>
        <v>7.7640827816427206E-9</v>
      </c>
      <c r="I40">
        <f t="shared" si="4"/>
        <v>7.7640306598870764E-9</v>
      </c>
      <c r="J40">
        <f t="shared" si="4"/>
        <v>7.7639715889870068E-9</v>
      </c>
      <c r="K40">
        <f t="shared" si="4"/>
        <v>7.763905569101132E-9</v>
      </c>
      <c r="L40">
        <f t="shared" si="5"/>
        <v>7.7628632242588888E-9</v>
      </c>
      <c r="M40">
        <f t="shared" si="5"/>
        <v>7.761126293824175E-9</v>
      </c>
      <c r="N40">
        <f t="shared" si="5"/>
        <v>7.7586952441044073E-9</v>
      </c>
      <c r="O40">
        <f t="shared" si="5"/>
        <v>7.7555707276378419E-9</v>
      </c>
      <c r="P40">
        <f t="shared" si="5"/>
        <v>7.7517535829016537E-9</v>
      </c>
      <c r="Q40">
        <f t="shared" si="5"/>
        <v>7.7472448339369393E-9</v>
      </c>
      <c r="R40">
        <f t="shared" si="5"/>
        <v>7.7420456898908492E-9</v>
      </c>
      <c r="S40">
        <f t="shared" si="5"/>
        <v>7.7361575444761676E-9</v>
      </c>
      <c r="T40">
        <f t="shared" si="5"/>
        <v>7.7295819753486541E-9</v>
      </c>
      <c r="U40">
        <f t="shared" si="5"/>
        <v>7.6264949303388182E-9</v>
      </c>
      <c r="V40">
        <f t="shared" si="6"/>
        <v>7.4577293239373623E-9</v>
      </c>
      <c r="W40">
        <f t="shared" si="6"/>
        <v>7.2277130120406145E-9</v>
      </c>
      <c r="X40">
        <f t="shared" si="6"/>
        <v>6.942371267179501E-9</v>
      </c>
      <c r="Y40">
        <f t="shared" si="6"/>
        <v>6.6088732565713874E-9</v>
      </c>
      <c r="Z40">
        <f t="shared" si="6"/>
        <v>6.2353331609741469E-9</v>
      </c>
      <c r="AA40">
        <f t="shared" si="6"/>
        <v>5.8304832998356757E-9</v>
      </c>
      <c r="AB40">
        <f t="shared" si="6"/>
        <v>5.4033375685393688E-9</v>
      </c>
      <c r="AC40">
        <f t="shared" si="6"/>
        <v>4.9628631257322262E-9</v>
      </c>
      <c r="AD40">
        <f t="shared" si="6"/>
        <v>1.2960750396279432E-9</v>
      </c>
      <c r="AE40">
        <f t="shared" si="6"/>
        <v>1.3829078086550289E-10</v>
      </c>
      <c r="AF40">
        <f t="shared" si="7"/>
        <v>6.0286704417563187E-12</v>
      </c>
      <c r="AG40">
        <f t="shared" si="7"/>
        <v>1.0737794579404557E-13</v>
      </c>
      <c r="AH40">
        <f t="shared" si="7"/>
        <v>7.8140083657528905E-16</v>
      </c>
      <c r="AI40">
        <f t="shared" si="7"/>
        <v>2.3232603742719269E-18</v>
      </c>
      <c r="AJ40">
        <f t="shared" si="7"/>
        <v>2.8221957350093979E-21</v>
      </c>
      <c r="AK40">
        <f t="shared" si="7"/>
        <v>1.4006886519159044E-24</v>
      </c>
      <c r="AL40">
        <f t="shared" si="7"/>
        <v>2.8402810863389374E-28</v>
      </c>
    </row>
    <row r="41" spans="1:38" x14ac:dyDescent="0.2">
      <c r="A41">
        <v>9</v>
      </c>
      <c r="B41">
        <f t="shared" si="4"/>
        <v>7.7831410634104692E-9</v>
      </c>
      <c r="C41">
        <f t="shared" si="4"/>
        <v>7.7831306134429104E-9</v>
      </c>
      <c r="D41">
        <f t="shared" si="4"/>
        <v>7.7831131968614888E-9</v>
      </c>
      <c r="E41">
        <f t="shared" si="4"/>
        <v>7.7830888137129765E-9</v>
      </c>
      <c r="F41">
        <f t="shared" si="4"/>
        <v>7.7830574640628465E-9</v>
      </c>
      <c r="G41">
        <f t="shared" si="4"/>
        <v>7.7830191479952827E-9</v>
      </c>
      <c r="H41">
        <f t="shared" si="4"/>
        <v>7.7829738656131714E-9</v>
      </c>
      <c r="I41">
        <f t="shared" si="4"/>
        <v>7.7829216170381099E-9</v>
      </c>
      <c r="J41">
        <f t="shared" si="4"/>
        <v>7.7828624024103945E-9</v>
      </c>
      <c r="K41">
        <f t="shared" si="4"/>
        <v>7.7827962218890342E-9</v>
      </c>
      <c r="L41">
        <f t="shared" si="5"/>
        <v>7.7817513408780664E-9</v>
      </c>
      <c r="M41">
        <f t="shared" si="5"/>
        <v>7.7800101842521032E-9</v>
      </c>
      <c r="N41">
        <f t="shared" si="5"/>
        <v>7.7775732194531603E-9</v>
      </c>
      <c r="O41">
        <f t="shared" si="5"/>
        <v>7.7744411006072025E-9</v>
      </c>
      <c r="P41">
        <f t="shared" si="5"/>
        <v>7.7706146682315381E-9</v>
      </c>
      <c r="Q41">
        <f t="shared" si="5"/>
        <v>7.7660949488588956E-9</v>
      </c>
      <c r="R41">
        <f t="shared" si="5"/>
        <v>7.7608831545784488E-9</v>
      </c>
      <c r="S41">
        <f t="shared" si="5"/>
        <v>7.7549806824940783E-9</v>
      </c>
      <c r="T41">
        <f t="shared" si="5"/>
        <v>7.7483891141001944E-9</v>
      </c>
      <c r="U41">
        <f t="shared" si="5"/>
        <v>7.6450512440955324E-9</v>
      </c>
      <c r="V41">
        <f t="shared" si="6"/>
        <v>7.4758750077031907E-9</v>
      </c>
      <c r="W41">
        <f t="shared" si="6"/>
        <v>7.2452990344034383E-9</v>
      </c>
      <c r="X41">
        <f t="shared" si="6"/>
        <v>6.959263013732285E-9</v>
      </c>
      <c r="Y41">
        <f t="shared" si="6"/>
        <v>6.6249535564794661E-9</v>
      </c>
      <c r="Z41">
        <f t="shared" si="6"/>
        <v>6.2505045863234769E-9</v>
      </c>
      <c r="AA41">
        <f t="shared" si="6"/>
        <v>5.8446696696494977E-9</v>
      </c>
      <c r="AB41">
        <f t="shared" si="6"/>
        <v>5.4164846338912897E-9</v>
      </c>
      <c r="AC41">
        <f t="shared" si="6"/>
        <v>4.9749384560292873E-9</v>
      </c>
      <c r="AD41">
        <f t="shared" si="6"/>
        <v>1.2992285689106949E-9</v>
      </c>
      <c r="AE41">
        <f t="shared" si="6"/>
        <v>1.3862726140378959E-10</v>
      </c>
      <c r="AF41">
        <f t="shared" si="7"/>
        <v>6.0433390282137787E-12</v>
      </c>
      <c r="AG41">
        <f t="shared" si="7"/>
        <v>1.0763921114213883E-13</v>
      </c>
      <c r="AH41">
        <f t="shared" si="7"/>
        <v>7.8330209255535432E-16</v>
      </c>
      <c r="AI41">
        <f t="shared" si="7"/>
        <v>2.3289131871089241E-18</v>
      </c>
      <c r="AJ41">
        <f t="shared" si="7"/>
        <v>2.8290625263755526E-21</v>
      </c>
      <c r="AK41">
        <f t="shared" si="7"/>
        <v>1.4040967205421633E-24</v>
      </c>
      <c r="AL41">
        <f t="shared" si="7"/>
        <v>2.8471918818586039E-28</v>
      </c>
    </row>
    <row r="42" spans="1:38" x14ac:dyDescent="0.2">
      <c r="A42">
        <v>10</v>
      </c>
      <c r="B42">
        <f t="shared" si="4"/>
        <v>7.8020086831155302E-9</v>
      </c>
      <c r="C42">
        <f t="shared" si="4"/>
        <v>7.8019982078155238E-9</v>
      </c>
      <c r="D42">
        <f t="shared" si="4"/>
        <v>7.8019807490134339E-9</v>
      </c>
      <c r="E42">
        <f t="shared" si="4"/>
        <v>7.8019563067561402E-9</v>
      </c>
      <c r="F42">
        <f t="shared" si="4"/>
        <v>7.8019248811092812E-9</v>
      </c>
      <c r="G42">
        <f t="shared" si="4"/>
        <v>7.8018864721572374E-9</v>
      </c>
      <c r="H42">
        <f t="shared" si="4"/>
        <v>7.8018410800031518E-9</v>
      </c>
      <c r="I42">
        <f t="shared" si="4"/>
        <v>7.8017887047689127E-9</v>
      </c>
      <c r="J42">
        <f t="shared" si="4"/>
        <v>7.8017293465951591E-9</v>
      </c>
      <c r="K42">
        <f t="shared" si="4"/>
        <v>7.8016630056412802E-9</v>
      </c>
      <c r="L42">
        <f t="shared" si="5"/>
        <v>7.8006155916661286E-9</v>
      </c>
      <c r="M42">
        <f t="shared" si="5"/>
        <v>7.7988702141888681E-9</v>
      </c>
      <c r="N42">
        <f t="shared" si="5"/>
        <v>7.7964273417846677E-9</v>
      </c>
      <c r="O42">
        <f t="shared" si="5"/>
        <v>7.7932876301652038E-9</v>
      </c>
      <c r="P42">
        <f t="shared" si="5"/>
        <v>7.7894519218853374E-9</v>
      </c>
      <c r="Q42">
        <f t="shared" si="5"/>
        <v>7.784921245966284E-9</v>
      </c>
      <c r="R42">
        <f t="shared" si="5"/>
        <v>7.7796968174355166E-9</v>
      </c>
      <c r="S42">
        <f t="shared" si="5"/>
        <v>7.7737800367837309E-9</v>
      </c>
      <c r="T42">
        <f t="shared" si="5"/>
        <v>7.7671724893391388E-9</v>
      </c>
      <c r="U42">
        <f t="shared" si="5"/>
        <v>7.6635841112662709E-9</v>
      </c>
      <c r="V42">
        <f t="shared" si="6"/>
        <v>7.4939977637291642E-9</v>
      </c>
      <c r="W42">
        <f t="shared" si="6"/>
        <v>7.2628628361792053E-9</v>
      </c>
      <c r="X42">
        <f t="shared" si="6"/>
        <v>6.9761334169410719E-9</v>
      </c>
      <c r="Y42">
        <f t="shared" si="6"/>
        <v>6.6410135383362743E-9</v>
      </c>
      <c r="Z42">
        <f t="shared" si="6"/>
        <v>6.2656568420180209E-9</v>
      </c>
      <c r="AA42">
        <f t="shared" si="6"/>
        <v>5.8588381144624889E-9</v>
      </c>
      <c r="AB42">
        <f t="shared" si="6"/>
        <v>5.42961508744185E-9</v>
      </c>
      <c r="AC42">
        <f t="shared" si="6"/>
        <v>4.9869985287017104E-9</v>
      </c>
      <c r="AD42">
        <f t="shared" si="6"/>
        <v>1.3023781135930338E-9</v>
      </c>
      <c r="AE42">
        <f t="shared" si="6"/>
        <v>1.3896331678652146E-10</v>
      </c>
      <c r="AF42">
        <f t="shared" si="7"/>
        <v>6.0579890803719132E-12</v>
      </c>
      <c r="AG42">
        <f t="shared" si="7"/>
        <v>1.0790014637184062E-13</v>
      </c>
      <c r="AH42">
        <f t="shared" si="7"/>
        <v>7.8520094622845418E-16</v>
      </c>
      <c r="AI42">
        <f t="shared" si="7"/>
        <v>2.3345588574086754E-18</v>
      </c>
      <c r="AJ42">
        <f t="shared" si="7"/>
        <v>2.8359206412978718E-21</v>
      </c>
      <c r="AK42">
        <f t="shared" si="7"/>
        <v>1.4075004829481686E-24</v>
      </c>
      <c r="AL42">
        <f t="shared" si="7"/>
        <v>2.8540939453335559E-28</v>
      </c>
    </row>
    <row r="43" spans="1:38" x14ac:dyDescent="0.2">
      <c r="A43">
        <v>20</v>
      </c>
      <c r="B43">
        <f t="shared" si="4"/>
        <v>7.9892847557237277E-9</v>
      </c>
      <c r="C43">
        <f t="shared" si="4"/>
        <v>7.9892740289791074E-9</v>
      </c>
      <c r="D43">
        <f t="shared" si="4"/>
        <v>7.9892561511034153E-9</v>
      </c>
      <c r="E43">
        <f t="shared" si="4"/>
        <v>7.9892311221446528E-9</v>
      </c>
      <c r="F43">
        <f t="shared" si="4"/>
        <v>7.989198942170035E-9</v>
      </c>
      <c r="G43">
        <f t="shared" si="4"/>
        <v>7.9891596112659675E-9</v>
      </c>
      <c r="H43">
        <f t="shared" si="4"/>
        <v>7.9891131295380713E-9</v>
      </c>
      <c r="I43">
        <f t="shared" si="4"/>
        <v>7.9890594971111565E-9</v>
      </c>
      <c r="J43">
        <f t="shared" si="4"/>
        <v>7.9889987141292383E-9</v>
      </c>
      <c r="K43">
        <f t="shared" si="4"/>
        <v>7.9889307807555362E-9</v>
      </c>
      <c r="L43">
        <f t="shared" si="5"/>
        <v>7.9878582251042297E-9</v>
      </c>
      <c r="M43">
        <f t="shared" si="5"/>
        <v>7.9860709523340471E-9</v>
      </c>
      <c r="N43">
        <f t="shared" si="5"/>
        <v>7.9835694422676345E-9</v>
      </c>
      <c r="O43">
        <f t="shared" si="5"/>
        <v>7.9803543663560894E-9</v>
      </c>
      <c r="P43">
        <f t="shared" si="5"/>
        <v>7.9764265873786004E-9</v>
      </c>
      <c r="Q43">
        <f t="shared" si="5"/>
        <v>7.9717871590565616E-9</v>
      </c>
      <c r="R43">
        <f t="shared" si="5"/>
        <v>7.9664373255824535E-9</v>
      </c>
      <c r="S43">
        <f t="shared" si="5"/>
        <v>7.9603785210637437E-9</v>
      </c>
      <c r="T43">
        <f t="shared" si="5"/>
        <v>7.9536123688821868E-9</v>
      </c>
      <c r="U43">
        <f t="shared" si="5"/>
        <v>7.8475374997784446E-9</v>
      </c>
      <c r="V43">
        <f t="shared" si="6"/>
        <v>7.6738804742371667E-9</v>
      </c>
      <c r="W43">
        <f t="shared" si="6"/>
        <v>7.4371974829471861E-9</v>
      </c>
      <c r="X43">
        <f t="shared" si="6"/>
        <v>7.143585533617494E-9</v>
      </c>
      <c r="Y43">
        <f t="shared" si="6"/>
        <v>6.8004215810739075E-9</v>
      </c>
      <c r="Z43">
        <f t="shared" si="6"/>
        <v>6.4160549834893562E-9</v>
      </c>
      <c r="AA43">
        <f t="shared" si="6"/>
        <v>5.9994711535538518E-9</v>
      </c>
      <c r="AB43">
        <f t="shared" si="6"/>
        <v>5.5599452409510186E-9</v>
      </c>
      <c r="AC43">
        <f t="shared" si="6"/>
        <v>5.1067043040335517E-9</v>
      </c>
      <c r="AD43">
        <f t="shared" si="6"/>
        <v>1.3336398396524283E-9</v>
      </c>
      <c r="AE43">
        <f t="shared" si="6"/>
        <v>1.42298932685118E-10</v>
      </c>
      <c r="AF43">
        <f t="shared" si="7"/>
        <v>6.2034024538959163E-12</v>
      </c>
      <c r="AG43">
        <f t="shared" si="7"/>
        <v>1.1049013524100166E-13</v>
      </c>
      <c r="AH43">
        <f t="shared" si="7"/>
        <v>8.0404857321663505E-16</v>
      </c>
      <c r="AI43">
        <f t="shared" si="7"/>
        <v>2.3905966076657801E-18</v>
      </c>
      <c r="AJ43">
        <f t="shared" si="7"/>
        <v>2.9039928649394793E-21</v>
      </c>
      <c r="AK43">
        <f t="shared" si="7"/>
        <v>1.4412855213077291E-24</v>
      </c>
      <c r="AL43">
        <f t="shared" si="7"/>
        <v>2.9226023931764363E-28</v>
      </c>
    </row>
    <row r="44" spans="1:38" x14ac:dyDescent="0.2">
      <c r="A44">
        <v>30</v>
      </c>
      <c r="B44">
        <f t="shared" ref="B44:K53" si="8">$B$14*EXP(-1*($A44-$B$7*$B$5)^2/(4*$B$9*$B$5)-1*(B$23^2/(4*$B$11*$B$5)))</f>
        <v>8.1737365777984505E-9</v>
      </c>
      <c r="C44">
        <f t="shared" si="8"/>
        <v>8.1737256034011759E-9</v>
      </c>
      <c r="D44">
        <f t="shared" si="8"/>
        <v>8.1737073127717947E-9</v>
      </c>
      <c r="E44">
        <f t="shared" si="8"/>
        <v>8.1736817059594215E-9</v>
      </c>
      <c r="F44">
        <f t="shared" si="8"/>
        <v>8.1736487830328198E-9</v>
      </c>
      <c r="G44">
        <f t="shared" si="8"/>
        <v>8.1736085440803938E-9</v>
      </c>
      <c r="H44">
        <f t="shared" si="8"/>
        <v>8.1735609892101981E-9</v>
      </c>
      <c r="I44">
        <f t="shared" si="8"/>
        <v>8.1735061185499279E-9</v>
      </c>
      <c r="J44">
        <f t="shared" si="8"/>
        <v>8.1734439322469238E-9</v>
      </c>
      <c r="K44">
        <f t="shared" si="8"/>
        <v>8.1733744304681722E-9</v>
      </c>
      <c r="L44">
        <f t="shared" ref="L44:U53" si="9">$B$14*EXP(-1*($A44-$B$7*$B$5)^2/(4*$B$9*$B$5)-1*(L$23^2/(4*$B$11*$B$5)))</f>
        <v>8.1722771122942855E-9</v>
      </c>
      <c r="M44">
        <f t="shared" si="9"/>
        <v>8.1704485760406892E-9</v>
      </c>
      <c r="N44">
        <f t="shared" si="9"/>
        <v>8.1678893126078854E-9</v>
      </c>
      <c r="O44">
        <f t="shared" si="9"/>
        <v>8.164600008949036E-9</v>
      </c>
      <c r="P44">
        <f t="shared" si="9"/>
        <v>8.1605815477626576E-9</v>
      </c>
      <c r="Q44">
        <f t="shared" si="9"/>
        <v>8.1558350070978308E-9</v>
      </c>
      <c r="R44">
        <f t="shared" si="9"/>
        <v>8.1503616598722075E-9</v>
      </c>
      <c r="S44">
        <f t="shared" si="9"/>
        <v>8.1441629733030723E-9</v>
      </c>
      <c r="T44">
        <f t="shared" si="9"/>
        <v>8.1372406082518422E-9</v>
      </c>
      <c r="U44">
        <f t="shared" si="9"/>
        <v>8.0287167460929333E-9</v>
      </c>
      <c r="V44">
        <f t="shared" ref="V44:AE53" si="10">$B$14*EXP(-1*($A44-$B$7*$B$5)^2/(4*$B$9*$B$5)-1*(V$23^2/(4*$B$11*$B$5)))</f>
        <v>7.8510504311400825E-9</v>
      </c>
      <c r="W44">
        <f t="shared" si="10"/>
        <v>7.6089030446842812E-9</v>
      </c>
      <c r="X44">
        <f t="shared" si="10"/>
        <v>7.3085123584973298E-9</v>
      </c>
      <c r="Y44">
        <f t="shared" si="10"/>
        <v>6.9574256421203882E-9</v>
      </c>
      <c r="Z44">
        <f t="shared" si="10"/>
        <v>6.5641850187078868E-9</v>
      </c>
      <c r="AA44">
        <f t="shared" si="10"/>
        <v>6.1379833507771335E-9</v>
      </c>
      <c r="AB44">
        <f t="shared" si="10"/>
        <v>5.6883099271132407E-9</v>
      </c>
      <c r="AC44">
        <f t="shared" si="10"/>
        <v>5.2246048348665531E-9</v>
      </c>
      <c r="AD44">
        <f t="shared" si="10"/>
        <v>1.3644301176230689E-9</v>
      </c>
      <c r="AE44">
        <f t="shared" si="10"/>
        <v>1.4558424522755231E-10</v>
      </c>
      <c r="AF44">
        <f t="shared" ref="AF44:AL53" si="11">$B$14*EXP(-1*($A44-$B$7*$B$5)^2/(4*$B$9*$B$5)-1*(AF$23^2/(4*$B$11*$B$5)))</f>
        <v>6.3466228948576879E-12</v>
      </c>
      <c r="AG44">
        <f t="shared" si="11"/>
        <v>1.1304106531667399E-13</v>
      </c>
      <c r="AH44">
        <f t="shared" si="11"/>
        <v>8.2261196517235991E-16</v>
      </c>
      <c r="AI44">
        <f t="shared" si="11"/>
        <v>2.4457892705401021E-18</v>
      </c>
      <c r="AJ44">
        <f t="shared" si="11"/>
        <v>2.9710385131555292E-21</v>
      </c>
      <c r="AK44">
        <f t="shared" si="11"/>
        <v>1.4745610583130509E-24</v>
      </c>
      <c r="AL44">
        <f t="shared" si="11"/>
        <v>2.9900776870361467E-28</v>
      </c>
    </row>
    <row r="45" spans="1:38" x14ac:dyDescent="0.2">
      <c r="A45">
        <v>40</v>
      </c>
      <c r="B45">
        <f t="shared" si="8"/>
        <v>8.3549650786414056E-9</v>
      </c>
      <c r="C45">
        <f t="shared" si="8"/>
        <v>8.3549538609192394E-9</v>
      </c>
      <c r="D45">
        <f t="shared" si="8"/>
        <v>8.3549351647490979E-9</v>
      </c>
      <c r="E45">
        <f t="shared" si="8"/>
        <v>8.3549089901811859E-9</v>
      </c>
      <c r="F45">
        <f t="shared" si="8"/>
        <v>8.3548753372857891E-9</v>
      </c>
      <c r="G45">
        <f t="shared" si="8"/>
        <v>8.3548342061532753E-9</v>
      </c>
      <c r="H45">
        <f t="shared" si="8"/>
        <v>8.3547855968940928E-9</v>
      </c>
      <c r="I45">
        <f t="shared" si="8"/>
        <v>8.3547295096387676E-9</v>
      </c>
      <c r="J45">
        <f t="shared" si="8"/>
        <v>8.3546659445379076E-9</v>
      </c>
      <c r="K45">
        <f t="shared" si="8"/>
        <v>8.3545949017622017E-9</v>
      </c>
      <c r="L45">
        <f t="shared" si="9"/>
        <v>8.3534732537942608E-9</v>
      </c>
      <c r="M45">
        <f t="shared" si="9"/>
        <v>8.3516041751423595E-9</v>
      </c>
      <c r="N45">
        <f t="shared" si="9"/>
        <v>8.3489881675912724E-9</v>
      </c>
      <c r="O45">
        <f t="shared" si="9"/>
        <v>8.3456259333253208E-9</v>
      </c>
      <c r="P45">
        <f t="shared" si="9"/>
        <v>8.341518374614257E-9</v>
      </c>
      <c r="Q45">
        <f t="shared" si="9"/>
        <v>8.3366665934097231E-9</v>
      </c>
      <c r="R45">
        <f t="shared" si="9"/>
        <v>8.3310718908525637E-9</v>
      </c>
      <c r="S45">
        <f t="shared" si="9"/>
        <v>8.3247357666912783E-9</v>
      </c>
      <c r="T45">
        <f t="shared" si="9"/>
        <v>8.3176599186119869E-9</v>
      </c>
      <c r="U45">
        <f t="shared" si="9"/>
        <v>8.2067298598919909E-9</v>
      </c>
      <c r="V45">
        <f t="shared" si="10"/>
        <v>8.0251243184173722E-9</v>
      </c>
      <c r="W45">
        <f t="shared" si="10"/>
        <v>7.7776080278608916E-9</v>
      </c>
      <c r="X45">
        <f t="shared" si="10"/>
        <v>7.4705570641855848E-9</v>
      </c>
      <c r="Y45">
        <f t="shared" si="10"/>
        <v>7.1116860353746339E-9</v>
      </c>
      <c r="Z45">
        <f t="shared" si="10"/>
        <v>6.7097264609691237E-9</v>
      </c>
      <c r="AA45">
        <f t="shared" si="10"/>
        <v>6.2740750280990809E-9</v>
      </c>
      <c r="AB45">
        <f t="shared" si="10"/>
        <v>5.8144314225405486E-9</v>
      </c>
      <c r="AC45">
        <f t="shared" si="10"/>
        <v>5.34044503753366E-9</v>
      </c>
      <c r="AD45">
        <f t="shared" si="10"/>
        <v>1.3946823312059545E-9</v>
      </c>
      <c r="AE45">
        <f t="shared" si="10"/>
        <v>1.4881214647660975E-10</v>
      </c>
      <c r="AF45">
        <f t="shared" si="11"/>
        <v>6.4873405387042942E-12</v>
      </c>
      <c r="AG45">
        <f t="shared" si="11"/>
        <v>1.155474175346641E-13</v>
      </c>
      <c r="AH45">
        <f t="shared" si="11"/>
        <v>8.4085095927312421E-16</v>
      </c>
      <c r="AI45">
        <f t="shared" si="11"/>
        <v>2.5000174339582542E-18</v>
      </c>
      <c r="AJ45">
        <f t="shared" si="11"/>
        <v>3.0369125293488546E-21</v>
      </c>
      <c r="AK45">
        <f t="shared" si="11"/>
        <v>1.5072551006835063E-24</v>
      </c>
      <c r="AL45">
        <f t="shared" si="11"/>
        <v>3.0563738407557831E-28</v>
      </c>
    </row>
    <row r="46" spans="1:38" x14ac:dyDescent="0.2">
      <c r="A46">
        <v>50</v>
      </c>
      <c r="B46">
        <f t="shared" si="8"/>
        <v>8.532570907293033E-9</v>
      </c>
      <c r="C46">
        <f t="shared" si="8"/>
        <v>8.5325594511099246E-9</v>
      </c>
      <c r="D46">
        <f t="shared" si="8"/>
        <v>8.5325403575055913E-9</v>
      </c>
      <c r="E46">
        <f t="shared" si="8"/>
        <v>8.5325136265313068E-9</v>
      </c>
      <c r="F46">
        <f t="shared" si="8"/>
        <v>8.5324792582588472E-9</v>
      </c>
      <c r="G46">
        <f t="shared" si="8"/>
        <v>8.5324372527805043E-9</v>
      </c>
      <c r="H46">
        <f t="shared" si="8"/>
        <v>8.5323876102090708E-9</v>
      </c>
      <c r="I46">
        <f t="shared" si="8"/>
        <v>8.5323303306778518E-9</v>
      </c>
      <c r="J46">
        <f t="shared" si="8"/>
        <v>8.532265414340655E-9</v>
      </c>
      <c r="K46">
        <f t="shared" si="8"/>
        <v>8.5321928613717972E-9</v>
      </c>
      <c r="L46">
        <f t="shared" si="9"/>
        <v>8.5310473699508997E-9</v>
      </c>
      <c r="M46">
        <f t="shared" si="9"/>
        <v>8.5291385593240991E-9</v>
      </c>
      <c r="N46">
        <f t="shared" si="9"/>
        <v>8.5264669419428693E-9</v>
      </c>
      <c r="O46">
        <f t="shared" si="9"/>
        <v>8.5230332349182288E-9</v>
      </c>
      <c r="P46">
        <f t="shared" si="9"/>
        <v>8.5188383596999457E-9</v>
      </c>
      <c r="Q46">
        <f t="shared" si="9"/>
        <v>8.5138834416644177E-9</v>
      </c>
      <c r="R46">
        <f t="shared" si="9"/>
        <v>8.5081698096115198E-9</v>
      </c>
      <c r="S46">
        <f t="shared" si="9"/>
        <v>8.5016989951706803E-9</v>
      </c>
      <c r="T46">
        <f t="shared" si="9"/>
        <v>8.4944727321166157E-9</v>
      </c>
      <c r="U46">
        <f t="shared" si="9"/>
        <v>8.3811845755690519E-9</v>
      </c>
      <c r="V46">
        <f t="shared" si="10"/>
        <v>8.1957185508515078E-9</v>
      </c>
      <c r="W46">
        <f t="shared" si="10"/>
        <v>7.9429406780531775E-9</v>
      </c>
      <c r="X46">
        <f t="shared" si="10"/>
        <v>7.6293625726928322E-9</v>
      </c>
      <c r="Y46">
        <f t="shared" si="10"/>
        <v>7.2628628361792053E-9</v>
      </c>
      <c r="Z46">
        <f t="shared" si="10"/>
        <v>6.852358598495658E-9</v>
      </c>
      <c r="AA46">
        <f t="shared" si="10"/>
        <v>6.4074462970271392E-9</v>
      </c>
      <c r="AB46">
        <f t="shared" si="10"/>
        <v>5.938031808804078E-9</v>
      </c>
      <c r="AC46">
        <f t="shared" si="10"/>
        <v>5.4539696492264561E-9</v>
      </c>
      <c r="AD46">
        <f t="shared" si="10"/>
        <v>1.4243298173184755E-9</v>
      </c>
      <c r="AE46">
        <f t="shared" si="10"/>
        <v>1.5197552350327998E-10</v>
      </c>
      <c r="AF46">
        <f t="shared" si="11"/>
        <v>6.6252453032696591E-12</v>
      </c>
      <c r="AG46">
        <f t="shared" si="11"/>
        <v>1.1800366895482388E-13</v>
      </c>
      <c r="AH46">
        <f t="shared" si="11"/>
        <v>8.5872536449068694E-16</v>
      </c>
      <c r="AI46">
        <f t="shared" si="11"/>
        <v>2.5531616019855706E-18</v>
      </c>
      <c r="AJ46">
        <f t="shared" si="11"/>
        <v>3.1014697550512549E-21</v>
      </c>
      <c r="AK46">
        <f t="shared" si="11"/>
        <v>1.5392956045786848E-24</v>
      </c>
      <c r="AL46">
        <f t="shared" si="11"/>
        <v>3.121344765654594E-28</v>
      </c>
    </row>
    <row r="47" spans="1:38" x14ac:dyDescent="0.2">
      <c r="A47">
        <v>60</v>
      </c>
      <c r="B47">
        <f t="shared" si="8"/>
        <v>8.7061558709668675E-9</v>
      </c>
      <c r="C47">
        <f t="shared" si="8"/>
        <v>8.7061441817213962E-9</v>
      </c>
      <c r="D47">
        <f t="shared" si="8"/>
        <v>8.7061246996804886E-9</v>
      </c>
      <c r="E47">
        <f t="shared" si="8"/>
        <v>8.7060974248964589E-9</v>
      </c>
      <c r="F47">
        <f t="shared" si="8"/>
        <v>8.7060623574425472E-9</v>
      </c>
      <c r="G47">
        <f t="shared" si="8"/>
        <v>8.7060194974129181E-9</v>
      </c>
      <c r="H47">
        <f t="shared" si="8"/>
        <v>8.705968844922664E-9</v>
      </c>
      <c r="I47">
        <f t="shared" si="8"/>
        <v>8.7059104001077981E-9</v>
      </c>
      <c r="J47">
        <f t="shared" si="8"/>
        <v>8.705844163125258E-9</v>
      </c>
      <c r="K47">
        <f t="shared" si="8"/>
        <v>8.7057701341529059E-9</v>
      </c>
      <c r="L47">
        <f t="shared" si="9"/>
        <v>8.7046013390772425E-9</v>
      </c>
      <c r="M47">
        <f t="shared" si="9"/>
        <v>8.7026536959781543E-9</v>
      </c>
      <c r="N47">
        <f t="shared" si="9"/>
        <v>8.6999277277323255E-9</v>
      </c>
      <c r="O47">
        <f t="shared" si="9"/>
        <v>8.6964241660395409E-9</v>
      </c>
      <c r="P47">
        <f t="shared" si="9"/>
        <v>8.6921439510953639E-9</v>
      </c>
      <c r="Q47">
        <f t="shared" si="9"/>
        <v>8.6870882311706357E-9</v>
      </c>
      <c r="R47">
        <f t="shared" si="9"/>
        <v>8.6812583620980712E-9</v>
      </c>
      <c r="S47">
        <f t="shared" si="9"/>
        <v>8.6746559066662745E-9</v>
      </c>
      <c r="T47">
        <f t="shared" si="9"/>
        <v>8.6672826339215369E-9</v>
      </c>
      <c r="U47">
        <f t="shared" si="9"/>
        <v>8.5516897651421439E-9</v>
      </c>
      <c r="V47">
        <f t="shared" si="10"/>
        <v>8.3624506556752179E-9</v>
      </c>
      <c r="W47">
        <f t="shared" si="10"/>
        <v>8.1045303189766181E-9</v>
      </c>
      <c r="X47">
        <f t="shared" si="10"/>
        <v>7.7845728416052701E-9</v>
      </c>
      <c r="Y47">
        <f t="shared" si="10"/>
        <v>7.4106171057052422E-9</v>
      </c>
      <c r="Z47">
        <f t="shared" si="10"/>
        <v>6.9917616496186532E-9</v>
      </c>
      <c r="AA47">
        <f t="shared" si="10"/>
        <v>6.5377981387869106E-9</v>
      </c>
      <c r="AB47">
        <f t="shared" si="10"/>
        <v>6.0588339734768986E-9</v>
      </c>
      <c r="AC47">
        <f t="shared" si="10"/>
        <v>5.5649241474340199E-9</v>
      </c>
      <c r="AD47">
        <f t="shared" si="10"/>
        <v>1.4533061062101921E-9</v>
      </c>
      <c r="AE47">
        <f t="shared" si="10"/>
        <v>1.5506728400703147E-10</v>
      </c>
      <c r="AF47">
        <f t="shared" si="11"/>
        <v>6.7600280056689194E-12</v>
      </c>
      <c r="AG47">
        <f t="shared" si="11"/>
        <v>1.2040431265429722E-13</v>
      </c>
      <c r="AH47">
        <f t="shared" si="11"/>
        <v>8.7619510635635473E-16</v>
      </c>
      <c r="AI47">
        <f t="shared" si="11"/>
        <v>2.6051026252421473E-18</v>
      </c>
      <c r="AJ47">
        <f t="shared" si="11"/>
        <v>3.1645654527741901E-21</v>
      </c>
      <c r="AK47">
        <f t="shared" si="11"/>
        <v>1.5706107350952919E-24</v>
      </c>
      <c r="AL47">
        <f t="shared" si="11"/>
        <v>3.1848447967292338E-28</v>
      </c>
    </row>
    <row r="48" spans="1:38" x14ac:dyDescent="0.2">
      <c r="A48">
        <v>70</v>
      </c>
      <c r="B48">
        <f t="shared" si="8"/>
        <v>8.8753243994721257E-9</v>
      </c>
      <c r="C48">
        <f t="shared" si="8"/>
        <v>8.8753124830939821E-9</v>
      </c>
      <c r="D48">
        <f t="shared" si="8"/>
        <v>8.8752926224992968E-9</v>
      </c>
      <c r="E48">
        <f t="shared" si="8"/>
        <v>8.875264817741403E-9</v>
      </c>
      <c r="F48">
        <f t="shared" si="8"/>
        <v>8.8752290688949603E-9</v>
      </c>
      <c r="G48">
        <f t="shared" si="8"/>
        <v>8.875185376055968E-9</v>
      </c>
      <c r="H48">
        <f t="shared" si="8"/>
        <v>8.8751337393417485E-9</v>
      </c>
      <c r="I48">
        <f t="shared" si="8"/>
        <v>8.8750741588909638E-9</v>
      </c>
      <c r="J48">
        <f t="shared" si="8"/>
        <v>8.875006634863597E-9</v>
      </c>
      <c r="K48">
        <f t="shared" si="8"/>
        <v>8.874931167440968E-9</v>
      </c>
      <c r="L48">
        <f t="shared" si="9"/>
        <v>8.873739661613741E-9</v>
      </c>
      <c r="M48">
        <f t="shared" si="9"/>
        <v>8.8717541740374784E-9</v>
      </c>
      <c r="N48">
        <f t="shared" si="9"/>
        <v>8.8689752377488358E-9</v>
      </c>
      <c r="O48">
        <f t="shared" si="9"/>
        <v>8.8654035986651951E-9</v>
      </c>
      <c r="P48">
        <f t="shared" si="9"/>
        <v>8.8610402152509691E-9</v>
      </c>
      <c r="Q48">
        <f t="shared" si="9"/>
        <v>8.8558862580889489E-9</v>
      </c>
      <c r="R48">
        <f t="shared" si="9"/>
        <v>8.8499431093569115E-9</v>
      </c>
      <c r="S48">
        <f t="shared" si="9"/>
        <v>8.843212362209865E-9</v>
      </c>
      <c r="T48">
        <f t="shared" si="9"/>
        <v>8.8356958200682796E-9</v>
      </c>
      <c r="U48">
        <f t="shared" si="9"/>
        <v>8.7178568766944358E-9</v>
      </c>
      <c r="V48">
        <f t="shared" si="10"/>
        <v>8.5249406791810017E-9</v>
      </c>
      <c r="W48">
        <f t="shared" si="10"/>
        <v>8.2620087157119244E-9</v>
      </c>
      <c r="X48">
        <f t="shared" si="10"/>
        <v>7.9358341734920518E-9</v>
      </c>
      <c r="Y48">
        <f t="shared" si="10"/>
        <v>7.5546121374584299E-9</v>
      </c>
      <c r="Z48">
        <f t="shared" si="10"/>
        <v>7.12761793883004E-9</v>
      </c>
      <c r="AA48">
        <f t="shared" si="10"/>
        <v>6.6648335040152368E-9</v>
      </c>
      <c r="AB48">
        <f t="shared" si="10"/>
        <v>6.1765626292627186E-9</v>
      </c>
      <c r="AC48">
        <f t="shared" si="10"/>
        <v>5.6730556859933277E-9</v>
      </c>
      <c r="AD48">
        <f t="shared" si="10"/>
        <v>1.4815451659168025E-9</v>
      </c>
      <c r="AE48">
        <f t="shared" si="10"/>
        <v>1.5808038239897006E-10</v>
      </c>
      <c r="AF48">
        <f t="shared" si="11"/>
        <v>6.8913814993718025E-12</v>
      </c>
      <c r="AG48">
        <f t="shared" si="11"/>
        <v>1.2274387798017653E-13</v>
      </c>
      <c r="AH48">
        <f t="shared" si="11"/>
        <v>8.9322037434174811E-16</v>
      </c>
      <c r="AI48">
        <f t="shared" si="11"/>
        <v>2.655722139095219E-18</v>
      </c>
      <c r="AJ48">
        <f t="shared" si="11"/>
        <v>3.2260558383058405E-21</v>
      </c>
      <c r="AK48">
        <f t="shared" si="11"/>
        <v>1.6011291304523841E-24</v>
      </c>
      <c r="AL48">
        <f t="shared" si="11"/>
        <v>3.2467292283619154E-28</v>
      </c>
    </row>
    <row r="49" spans="1:38" x14ac:dyDescent="0.2">
      <c r="A49">
        <v>80</v>
      </c>
      <c r="B49">
        <f t="shared" si="8"/>
        <v>9.0396850282364065E-9</v>
      </c>
      <c r="C49">
        <f t="shared" si="8"/>
        <v>9.0396728911808751E-9</v>
      </c>
      <c r="D49">
        <f t="shared" si="8"/>
        <v>9.0396526627912012E-9</v>
      </c>
      <c r="E49">
        <f t="shared" si="8"/>
        <v>9.0396243431217074E-9</v>
      </c>
      <c r="F49">
        <f t="shared" si="8"/>
        <v>9.0395879322484348E-9</v>
      </c>
      <c r="G49">
        <f t="shared" si="8"/>
        <v>9.0395434302691594E-9</v>
      </c>
      <c r="H49">
        <f t="shared" si="8"/>
        <v>9.039490837303379E-9</v>
      </c>
      <c r="I49">
        <f t="shared" si="8"/>
        <v>9.0394301534923199E-9</v>
      </c>
      <c r="J49">
        <f t="shared" si="8"/>
        <v>9.0393613789989316E-9</v>
      </c>
      <c r="K49">
        <f t="shared" si="8"/>
        <v>9.0392845140078905E-9</v>
      </c>
      <c r="L49">
        <f t="shared" si="9"/>
        <v>9.0380709428861308E-9</v>
      </c>
      <c r="M49">
        <f t="shared" si="9"/>
        <v>9.0360486864018551E-9</v>
      </c>
      <c r="N49">
        <f t="shared" si="9"/>
        <v>9.0332182874629337E-9</v>
      </c>
      <c r="O49">
        <f t="shared" si="9"/>
        <v>9.0295805058002607E-9</v>
      </c>
      <c r="P49">
        <f t="shared" si="9"/>
        <v>9.0251363176278973E-9</v>
      </c>
      <c r="Q49">
        <f t="shared" si="9"/>
        <v>9.0198869152064527E-9</v>
      </c>
      <c r="R49">
        <f t="shared" si="9"/>
        <v>9.0138337063100253E-9</v>
      </c>
      <c r="S49">
        <f t="shared" si="9"/>
        <v>9.0069783135969837E-9</v>
      </c>
      <c r="T49">
        <f t="shared" si="9"/>
        <v>8.9993225738850431E-9</v>
      </c>
      <c r="U49">
        <f t="shared" si="9"/>
        <v>8.879301391084887E-9</v>
      </c>
      <c r="V49">
        <f t="shared" si="10"/>
        <v>8.6828126111964361E-9</v>
      </c>
      <c r="W49">
        <f t="shared" si="10"/>
        <v>8.4150114552457188E-9</v>
      </c>
      <c r="X49">
        <f t="shared" si="10"/>
        <v>8.0827965419438225E-9</v>
      </c>
      <c r="Y49">
        <f t="shared" si="10"/>
        <v>7.6945147196172032E-9</v>
      </c>
      <c r="Z49">
        <f t="shared" si="10"/>
        <v>7.2596130877721282E-9</v>
      </c>
      <c r="AA49">
        <f t="shared" si="10"/>
        <v>6.7882584264208153E-9</v>
      </c>
      <c r="AB49">
        <f t="shared" si="10"/>
        <v>6.2909453460688736E-9</v>
      </c>
      <c r="AC49">
        <f t="shared" si="10"/>
        <v>5.7781140430287167E-9</v>
      </c>
      <c r="AD49">
        <f t="shared" si="10"/>
        <v>1.508981649818985E-9</v>
      </c>
      <c r="AE49">
        <f t="shared" si="10"/>
        <v>1.6100784621628561E-10</v>
      </c>
      <c r="AF49">
        <f t="shared" si="11"/>
        <v>7.0190018257182554E-12</v>
      </c>
      <c r="AG49">
        <f t="shared" si="11"/>
        <v>1.2501695105939692E-13</v>
      </c>
      <c r="AH49">
        <f t="shared" si="11"/>
        <v>9.0976177111149387E-16</v>
      </c>
      <c r="AI49">
        <f t="shared" si="11"/>
        <v>2.7049030074171555E-18</v>
      </c>
      <c r="AJ49">
        <f t="shared" si="11"/>
        <v>3.2857986197690352E-21</v>
      </c>
      <c r="AK49">
        <f t="shared" si="11"/>
        <v>1.6307801695321061E-24</v>
      </c>
      <c r="AL49">
        <f t="shared" si="11"/>
        <v>3.3068548568327648E-28</v>
      </c>
    </row>
    <row r="50" spans="1:38" x14ac:dyDescent="0.2">
      <c r="A50">
        <v>90</v>
      </c>
      <c r="B50">
        <f t="shared" si="8"/>
        <v>9.1988518922690866E-9</v>
      </c>
      <c r="C50">
        <f t="shared" si="8"/>
        <v>9.1988395415095315E-9</v>
      </c>
      <c r="D50">
        <f t="shared" si="8"/>
        <v>9.1988189569471222E-9</v>
      </c>
      <c r="E50">
        <f t="shared" si="8"/>
        <v>9.198790138637136E-9</v>
      </c>
      <c r="F50">
        <f t="shared" si="8"/>
        <v>9.1987530866569556E-9</v>
      </c>
      <c r="G50">
        <f t="shared" si="8"/>
        <v>9.1987078011060775E-9</v>
      </c>
      <c r="H50">
        <f t="shared" si="8"/>
        <v>9.1986542821061039E-9</v>
      </c>
      <c r="I50">
        <f t="shared" si="8"/>
        <v>9.1985925298007476E-9</v>
      </c>
      <c r="J50">
        <f t="shared" si="8"/>
        <v>9.1985225443558267E-9</v>
      </c>
      <c r="K50">
        <f t="shared" si="8"/>
        <v>9.1984443259592703E-9</v>
      </c>
      <c r="L50">
        <f t="shared" si="9"/>
        <v>9.1972093868021052E-9</v>
      </c>
      <c r="M50">
        <f t="shared" si="9"/>
        <v>9.1951515233003437E-9</v>
      </c>
      <c r="N50">
        <f t="shared" si="9"/>
        <v>9.1922712879211391E-9</v>
      </c>
      <c r="O50">
        <f t="shared" si="9"/>
        <v>9.1885694537724048E-9</v>
      </c>
      <c r="P50">
        <f t="shared" si="9"/>
        <v>9.1840470142569523E-9</v>
      </c>
      <c r="Q50">
        <f t="shared" si="9"/>
        <v>9.1787051826282006E-9</v>
      </c>
      <c r="R50">
        <f t="shared" si="9"/>
        <v>9.1725453914477245E-9</v>
      </c>
      <c r="S50">
        <f t="shared" si="9"/>
        <v>9.1655692919449623E-9</v>
      </c>
      <c r="T50">
        <f t="shared" si="9"/>
        <v>9.1577787532795195E-9</v>
      </c>
      <c r="U50">
        <f t="shared" si="9"/>
        <v>9.0356442894055069E-9</v>
      </c>
      <c r="V50">
        <f t="shared" si="10"/>
        <v>8.8356958200682796E-9</v>
      </c>
      <c r="W50">
        <f t="shared" si="10"/>
        <v>8.5631793371958997E-9</v>
      </c>
      <c r="X50">
        <f t="shared" si="10"/>
        <v>8.2251149273938506E-9</v>
      </c>
      <c r="Y50">
        <f t="shared" si="10"/>
        <v>7.8299964066836509E-9</v>
      </c>
      <c r="Z50">
        <f t="shared" si="10"/>
        <v>7.3874372150135091E-9</v>
      </c>
      <c r="AA50">
        <f t="shared" si="10"/>
        <v>6.9077831446606501E-9</v>
      </c>
      <c r="AB50">
        <f t="shared" si="10"/>
        <v>6.4017135906932236E-9</v>
      </c>
      <c r="AC50">
        <f t="shared" si="10"/>
        <v>5.8798525758846011E-9</v>
      </c>
      <c r="AD50">
        <f t="shared" si="10"/>
        <v>1.5355511460275723E-9</v>
      </c>
      <c r="AE50">
        <f t="shared" si="10"/>
        <v>1.6384280273156841E-10</v>
      </c>
      <c r="AF50">
        <f t="shared" si="11"/>
        <v>7.1425893739292391E-12</v>
      </c>
      <c r="AG50">
        <f t="shared" si="11"/>
        <v>1.2721819545993695E-13</v>
      </c>
      <c r="AH50">
        <f t="shared" si="11"/>
        <v>9.2578046287700584E-16</v>
      </c>
      <c r="AI50">
        <f t="shared" si="11"/>
        <v>2.7525297696172034E-18</v>
      </c>
      <c r="AJ50">
        <f t="shared" si="11"/>
        <v>3.3436535406559826E-21</v>
      </c>
      <c r="AK50">
        <f t="shared" si="11"/>
        <v>1.6594942413941593E-24</v>
      </c>
      <c r="AL50">
        <f t="shared" si="11"/>
        <v>3.3650805268344545E-28</v>
      </c>
    </row>
    <row r="51" spans="1:38" x14ac:dyDescent="0.2">
      <c r="A51">
        <v>100</v>
      </c>
      <c r="B51">
        <f t="shared" si="8"/>
        <v>9.3524462231847178E-9</v>
      </c>
      <c r="C51">
        <f t="shared" si="8"/>
        <v>9.3524336662030505E-9</v>
      </c>
      <c r="D51">
        <f t="shared" si="8"/>
        <v>9.3524127379377396E-9</v>
      </c>
      <c r="E51">
        <f t="shared" si="8"/>
        <v>9.3523834384449839E-9</v>
      </c>
      <c r="F51">
        <f t="shared" si="8"/>
        <v>9.3523457678034565E-9</v>
      </c>
      <c r="G51">
        <f t="shared" si="8"/>
        <v>9.3522997261143148E-9</v>
      </c>
      <c r="H51">
        <f t="shared" si="8"/>
        <v>9.3522453135011944E-9</v>
      </c>
      <c r="I51">
        <f t="shared" si="8"/>
        <v>9.352182530110205E-9</v>
      </c>
      <c r="J51">
        <f t="shared" si="8"/>
        <v>9.3521113761099344E-9</v>
      </c>
      <c r="K51">
        <f t="shared" si="8"/>
        <v>9.3520318516914497E-9</v>
      </c>
      <c r="L51">
        <f t="shared" si="9"/>
        <v>9.3507762926073879E-9</v>
      </c>
      <c r="M51">
        <f t="shared" si="9"/>
        <v>9.3486840687124609E-9</v>
      </c>
      <c r="N51">
        <f t="shared" si="9"/>
        <v>9.3457557416984407E-9</v>
      </c>
      <c r="O51">
        <f t="shared" si="9"/>
        <v>9.3419920975819089E-9</v>
      </c>
      <c r="P51">
        <f t="shared" si="9"/>
        <v>9.3373941463526449E-9</v>
      </c>
      <c r="Q51">
        <f t="shared" si="9"/>
        <v>9.3319631215219047E-9</v>
      </c>
      <c r="R51">
        <f t="shared" si="9"/>
        <v>9.325700479570916E-9</v>
      </c>
      <c r="S51">
        <f t="shared" si="9"/>
        <v>9.3186078992998939E-9</v>
      </c>
      <c r="T51">
        <f t="shared" si="9"/>
        <v>9.3106872810780228E-9</v>
      </c>
      <c r="U51">
        <f t="shared" si="9"/>
        <v>9.186513523444294E-9</v>
      </c>
      <c r="V51">
        <f t="shared" si="10"/>
        <v>8.983226490585756E-9</v>
      </c>
      <c r="W51">
        <f t="shared" si="10"/>
        <v>8.7061597673855109E-9</v>
      </c>
      <c r="X51">
        <f t="shared" si="10"/>
        <v>8.3624506556752179E-9</v>
      </c>
      <c r="Y51">
        <f t="shared" si="10"/>
        <v>7.9607347937390062E-9</v>
      </c>
      <c r="Z51">
        <f t="shared" si="10"/>
        <v>7.5107861382823818E-9</v>
      </c>
      <c r="AA51">
        <f t="shared" si="10"/>
        <v>7.0231232265143554E-9</v>
      </c>
      <c r="AB51">
        <f t="shared" si="10"/>
        <v>6.5086037686405805E-9</v>
      </c>
      <c r="AC51">
        <f t="shared" si="10"/>
        <v>5.9780291780141051E-9</v>
      </c>
      <c r="AD51">
        <f t="shared" si="10"/>
        <v>1.5611904272795127E-9</v>
      </c>
      <c r="AE51">
        <f t="shared" si="10"/>
        <v>1.6657850561662581E-10</v>
      </c>
      <c r="AF51">
        <f t="shared" si="11"/>
        <v>7.2618500434934185E-12</v>
      </c>
      <c r="AG51">
        <f t="shared" si="11"/>
        <v>1.2934237289433899E-13</v>
      </c>
      <c r="AH51">
        <f t="shared" si="11"/>
        <v>9.412383300582195E-16</v>
      </c>
      <c r="AI51">
        <f t="shared" si="11"/>
        <v>2.798489088588846E-18</v>
      </c>
      <c r="AJ51">
        <f t="shared" si="11"/>
        <v>3.3994829239752567E-21</v>
      </c>
      <c r="AK51">
        <f t="shared" si="11"/>
        <v>1.6872030153422958E-24</v>
      </c>
      <c r="AL51">
        <f t="shared" si="11"/>
        <v>3.4212676791062198E-28</v>
      </c>
    </row>
    <row r="52" spans="1:38" x14ac:dyDescent="0.2">
      <c r="A52">
        <v>200</v>
      </c>
      <c r="B52">
        <f t="shared" si="8"/>
        <v>1.0506564703280449E-8</v>
      </c>
      <c r="C52">
        <f t="shared" si="8"/>
        <v>1.0506550596731508E-8</v>
      </c>
      <c r="D52">
        <f t="shared" si="8"/>
        <v>1.05065270858587E-8</v>
      </c>
      <c r="E52">
        <f t="shared" si="8"/>
        <v>1.0506494170725152E-8</v>
      </c>
      <c r="F52">
        <f t="shared" si="8"/>
        <v>1.0506451851419253E-8</v>
      </c>
      <c r="G52">
        <f t="shared" si="8"/>
        <v>1.0506400128054643E-8</v>
      </c>
      <c r="H52">
        <f t="shared" si="8"/>
        <v>1.050633900077021E-8</v>
      </c>
      <c r="I52">
        <f t="shared" si="8"/>
        <v>1.0506268469730096E-8</v>
      </c>
      <c r="J52">
        <f t="shared" si="8"/>
        <v>1.0506188535123696E-8</v>
      </c>
      <c r="K52">
        <f t="shared" si="8"/>
        <v>1.0506099197165651E-8</v>
      </c>
      <c r="L52">
        <f t="shared" si="9"/>
        <v>1.0504688698517417E-8</v>
      </c>
      <c r="M52">
        <f t="shared" si="9"/>
        <v>1.0502338288239588E-8</v>
      </c>
      <c r="N52">
        <f t="shared" si="9"/>
        <v>1.0499048597338304E-8</v>
      </c>
      <c r="O52">
        <f t="shared" si="9"/>
        <v>1.0494820508826826E-8</v>
      </c>
      <c r="P52">
        <f t="shared" si="9"/>
        <v>1.0489655157330547E-8</v>
      </c>
      <c r="Q52">
        <f t="shared" si="9"/>
        <v>1.0483553928579525E-8</v>
      </c>
      <c r="R52">
        <f t="shared" si="9"/>
        <v>1.0476518458788913E-8</v>
      </c>
      <c r="S52">
        <f t="shared" si="9"/>
        <v>1.0468550633927652E-8</v>
      </c>
      <c r="T52">
        <f t="shared" si="9"/>
        <v>1.0459652588875889E-8</v>
      </c>
      <c r="U52">
        <f t="shared" si="9"/>
        <v>1.0320155436163689E-8</v>
      </c>
      <c r="V52">
        <f t="shared" si="10"/>
        <v>1.0091782204915232E-8</v>
      </c>
      <c r="W52">
        <f t="shared" si="10"/>
        <v>9.7805246595670583E-9</v>
      </c>
      <c r="X52">
        <f t="shared" si="10"/>
        <v>9.3944008653089253E-9</v>
      </c>
      <c r="Y52">
        <f t="shared" si="10"/>
        <v>8.9431121227654088E-9</v>
      </c>
      <c r="Z52">
        <f t="shared" si="10"/>
        <v>8.4376385227152099E-9</v>
      </c>
      <c r="AA52">
        <f t="shared" si="10"/>
        <v>7.8897966197936656E-9</v>
      </c>
      <c r="AB52">
        <f t="shared" si="10"/>
        <v>7.3117839965457998E-9</v>
      </c>
      <c r="AC52">
        <f t="shared" si="10"/>
        <v>6.7157349914722E-9</v>
      </c>
      <c r="AD52">
        <f t="shared" si="10"/>
        <v>1.7538457690023212E-9</v>
      </c>
      <c r="AE52">
        <f t="shared" si="10"/>
        <v>1.8713476727598581E-10</v>
      </c>
      <c r="AF52">
        <f t="shared" si="11"/>
        <v>8.1579830053813104E-12</v>
      </c>
      <c r="AG52">
        <f t="shared" si="11"/>
        <v>1.4530358980534696E-13</v>
      </c>
      <c r="AH52">
        <f t="shared" si="11"/>
        <v>1.0573898186603892E-15</v>
      </c>
      <c r="AI52">
        <f t="shared" si="11"/>
        <v>3.143830606349197E-18</v>
      </c>
      <c r="AJ52">
        <f t="shared" si="11"/>
        <v>3.8189887913924489E-21</v>
      </c>
      <c r="AK52">
        <f t="shared" si="11"/>
        <v>1.8954086690516546E-24</v>
      </c>
      <c r="AL52">
        <f t="shared" si="11"/>
        <v>3.8434618473038728E-28</v>
      </c>
    </row>
    <row r="53" spans="1:38" x14ac:dyDescent="0.2">
      <c r="A53">
        <v>300</v>
      </c>
      <c r="B53">
        <f t="shared" si="8"/>
        <v>1.0792518019083338E-8</v>
      </c>
      <c r="C53">
        <f t="shared" si="8"/>
        <v>1.0792503528601634E-8</v>
      </c>
      <c r="D53">
        <f t="shared" si="8"/>
        <v>1.0792479377842026E-8</v>
      </c>
      <c r="E53">
        <f t="shared" si="8"/>
        <v>1.0792445566869368E-8</v>
      </c>
      <c r="F53">
        <f t="shared" si="8"/>
        <v>1.0792402095774451E-8</v>
      </c>
      <c r="G53">
        <f t="shared" si="8"/>
        <v>1.0792348964674008E-8</v>
      </c>
      <c r="H53">
        <f t="shared" si="8"/>
        <v>1.0792286173710706E-8</v>
      </c>
      <c r="I53">
        <f t="shared" si="8"/>
        <v>1.079221372305316E-8</v>
      </c>
      <c r="J53">
        <f t="shared" si="8"/>
        <v>1.0792131612895912E-8</v>
      </c>
      <c r="K53">
        <f t="shared" si="8"/>
        <v>1.0792039843459447E-8</v>
      </c>
      <c r="L53">
        <f t="shared" si="9"/>
        <v>1.0790590955787131E-8</v>
      </c>
      <c r="M53">
        <f t="shared" si="9"/>
        <v>1.0788176575255332E-8</v>
      </c>
      <c r="N53">
        <f t="shared" si="9"/>
        <v>1.0784797350044045E-8</v>
      </c>
      <c r="O53">
        <f t="shared" si="9"/>
        <v>1.0780454187199185E-8</v>
      </c>
      <c r="P53">
        <f t="shared" si="9"/>
        <v>1.0775148252226827E-8</v>
      </c>
      <c r="Q53">
        <f t="shared" si="9"/>
        <v>1.0768880968571933E-8</v>
      </c>
      <c r="R53">
        <f t="shared" si="9"/>
        <v>1.0761654016981925E-8</v>
      </c>
      <c r="S53">
        <f t="shared" si="9"/>
        <v>1.0753469334755467E-8</v>
      </c>
      <c r="T53">
        <f t="shared" si="9"/>
        <v>1.074432911487696E-8</v>
      </c>
      <c r="U53">
        <f t="shared" si="9"/>
        <v>1.0601035319352416E-8</v>
      </c>
      <c r="V53">
        <f t="shared" si="10"/>
        <v>1.036644653767807E-8</v>
      </c>
      <c r="W53">
        <f t="shared" si="10"/>
        <v>1.0046717609944254E-8</v>
      </c>
      <c r="X53">
        <f t="shared" si="10"/>
        <v>9.6500848260785059E-9</v>
      </c>
      <c r="Y53">
        <f t="shared" si="10"/>
        <v>9.186513523444294E-9</v>
      </c>
      <c r="Z53">
        <f t="shared" si="10"/>
        <v>8.6672826339215369E-9</v>
      </c>
      <c r="AA53">
        <f t="shared" si="10"/>
        <v>8.1045303189766181E-9</v>
      </c>
      <c r="AB53">
        <f t="shared" si="10"/>
        <v>7.5107861382823818E-9</v>
      </c>
      <c r="AC53">
        <f t="shared" si="10"/>
        <v>6.8985146861772985E-9</v>
      </c>
      <c r="AD53">
        <f t="shared" si="10"/>
        <v>1.8015795456664001E-9</v>
      </c>
      <c r="AE53">
        <f t="shared" si="10"/>
        <v>1.9222794556173529E-10</v>
      </c>
      <c r="AF53">
        <f t="shared" si="11"/>
        <v>8.380015835001064E-12</v>
      </c>
      <c r="AG53">
        <f t="shared" si="11"/>
        <v>1.4925826428519179E-13</v>
      </c>
      <c r="AH53">
        <f t="shared" si="11"/>
        <v>1.0861684093112159E-15</v>
      </c>
      <c r="AI53">
        <f t="shared" si="11"/>
        <v>3.2293950902311083E-18</v>
      </c>
      <c r="AJ53">
        <f t="shared" si="11"/>
        <v>3.9229288078253828E-21</v>
      </c>
      <c r="AK53">
        <f t="shared" si="11"/>
        <v>1.946995311215253E-24</v>
      </c>
      <c r="AL53">
        <f t="shared" si="11"/>
        <v>3.9480679379183629E-28</v>
      </c>
    </row>
    <row r="54" spans="1:38" x14ac:dyDescent="0.2">
      <c r="A54">
        <v>400</v>
      </c>
      <c r="B54">
        <f t="shared" ref="B54:K60" si="12">$B$14*EXP(-1*($A54-$B$7*$B$5)^2/(4*$B$9*$B$5)-1*(B$23^2/(4*$B$11*$B$5)))</f>
        <v>1.0137044400511132E-8</v>
      </c>
      <c r="C54">
        <f t="shared" si="12"/>
        <v>1.0137030790095457E-8</v>
      </c>
      <c r="D54">
        <f t="shared" si="12"/>
        <v>1.0137008106109939E-8</v>
      </c>
      <c r="E54">
        <f t="shared" si="12"/>
        <v>1.0136976348615493E-8</v>
      </c>
      <c r="F54">
        <f t="shared" si="12"/>
        <v>1.0136935517697395E-8</v>
      </c>
      <c r="G54">
        <f t="shared" si="12"/>
        <v>1.0136885613465286E-8</v>
      </c>
      <c r="H54">
        <f t="shared" si="12"/>
        <v>1.0136826636053176E-8</v>
      </c>
      <c r="I54">
        <f t="shared" si="12"/>
        <v>1.013675858561943E-8</v>
      </c>
      <c r="J54">
        <f t="shared" si="12"/>
        <v>1.0136681462346781E-8</v>
      </c>
      <c r="K54">
        <f t="shared" si="12"/>
        <v>1.0136595266442323E-8</v>
      </c>
      <c r="L54">
        <f t="shared" ref="L54:U60" si="13">$B$14*EXP(-1*($A54-$B$7*$B$5)^2/(4*$B$9*$B$5)-1*(L$23^2/(4*$B$11*$B$5)))</f>
        <v>1.0135234375625215E-8</v>
      </c>
      <c r="M54">
        <f t="shared" si="13"/>
        <v>1.0132966630266135E-8</v>
      </c>
      <c r="N54">
        <f t="shared" si="13"/>
        <v>1.0129792639178461E-8</v>
      </c>
      <c r="O54">
        <f t="shared" si="13"/>
        <v>1.012571325431951E-8</v>
      </c>
      <c r="P54">
        <f t="shared" si="13"/>
        <v>1.0120729570409423E-8</v>
      </c>
      <c r="Q54">
        <f t="shared" si="13"/>
        <v>1.0114842924441549E-8</v>
      </c>
      <c r="R54">
        <f t="shared" si="13"/>
        <v>1.0108054895084662E-8</v>
      </c>
      <c r="S54">
        <f t="shared" si="13"/>
        <v>1.0100367301977384E-8</v>
      </c>
      <c r="T54">
        <f t="shared" si="13"/>
        <v>1.0091782204915232E-8</v>
      </c>
      <c r="U54">
        <f t="shared" si="13"/>
        <v>9.9571912257774981E-9</v>
      </c>
      <c r="V54">
        <f t="shared" ref="V54:AE60" si="14">$B$14*EXP(-1*($A54-$B$7*$B$5)^2/(4*$B$9*$B$5)-1*(V$23^2/(4*$B$11*$B$5)))</f>
        <v>9.7368499771930787E-9</v>
      </c>
      <c r="W54">
        <f t="shared" si="14"/>
        <v>9.4365394907213786E-9</v>
      </c>
      <c r="X54">
        <f t="shared" si="14"/>
        <v>9.063995832824672E-9</v>
      </c>
      <c r="Y54">
        <f t="shared" si="14"/>
        <v>8.6285791053013465E-9</v>
      </c>
      <c r="Z54">
        <f t="shared" si="14"/>
        <v>8.1408832245159533E-9</v>
      </c>
      <c r="AA54">
        <f t="shared" si="14"/>
        <v>7.6123091519037867E-9</v>
      </c>
      <c r="AB54">
        <f t="shared" si="14"/>
        <v>7.0546254758978627E-9</v>
      </c>
      <c r="AC54">
        <f t="shared" si="14"/>
        <v>6.4795397652064289E-9</v>
      </c>
      <c r="AD54">
        <f t="shared" si="14"/>
        <v>1.6921622751225302E-9</v>
      </c>
      <c r="AE54">
        <f t="shared" si="14"/>
        <v>1.8055315874690145E-10</v>
      </c>
      <c r="AF54">
        <f t="shared" ref="AF54:AL60" si="15">$B$14*EXP(-1*($A54-$B$7*$B$5)^2/(4*$B$9*$B$5)-1*(AF$23^2/(4*$B$11*$B$5)))</f>
        <v>7.8710633094321492E-12</v>
      </c>
      <c r="AG54">
        <f t="shared" si="15"/>
        <v>1.4019320139441607E-13</v>
      </c>
      <c r="AH54">
        <f t="shared" si="15"/>
        <v>1.0202009736885768E-15</v>
      </c>
      <c r="AI54">
        <f t="shared" si="15"/>
        <v>3.0332607607029814E-18</v>
      </c>
      <c r="AJ54">
        <f t="shared" si="15"/>
        <v>3.6846733482079148E-21</v>
      </c>
      <c r="AK54">
        <f t="shared" si="15"/>
        <v>1.8287463483940886E-24</v>
      </c>
      <c r="AL54">
        <f t="shared" si="15"/>
        <v>3.7082856764423737E-28</v>
      </c>
    </row>
    <row r="55" spans="1:38" x14ac:dyDescent="0.2">
      <c r="A55">
        <v>500</v>
      </c>
      <c r="B55">
        <f t="shared" si="12"/>
        <v>8.7061558709668675E-9</v>
      </c>
      <c r="C55">
        <f t="shared" si="12"/>
        <v>8.7061441817213962E-9</v>
      </c>
      <c r="D55">
        <f t="shared" si="12"/>
        <v>8.7061246996804886E-9</v>
      </c>
      <c r="E55">
        <f t="shared" si="12"/>
        <v>8.7060974248964589E-9</v>
      </c>
      <c r="F55">
        <f t="shared" si="12"/>
        <v>8.7060623574425472E-9</v>
      </c>
      <c r="G55">
        <f t="shared" si="12"/>
        <v>8.7060194974129181E-9</v>
      </c>
      <c r="H55">
        <f t="shared" si="12"/>
        <v>8.705968844922664E-9</v>
      </c>
      <c r="I55">
        <f t="shared" si="12"/>
        <v>8.7059104001077981E-9</v>
      </c>
      <c r="J55">
        <f t="shared" si="12"/>
        <v>8.705844163125258E-9</v>
      </c>
      <c r="K55">
        <f t="shared" si="12"/>
        <v>8.7057701341529059E-9</v>
      </c>
      <c r="L55">
        <f t="shared" si="13"/>
        <v>8.7046013390772425E-9</v>
      </c>
      <c r="M55">
        <f t="shared" si="13"/>
        <v>8.7026536959781543E-9</v>
      </c>
      <c r="N55">
        <f t="shared" si="13"/>
        <v>8.6999277277323255E-9</v>
      </c>
      <c r="O55">
        <f t="shared" si="13"/>
        <v>8.6964241660395409E-9</v>
      </c>
      <c r="P55">
        <f t="shared" si="13"/>
        <v>8.6921439510953639E-9</v>
      </c>
      <c r="Q55">
        <f t="shared" si="13"/>
        <v>8.6870882311706357E-9</v>
      </c>
      <c r="R55">
        <f t="shared" si="13"/>
        <v>8.6812583620980712E-9</v>
      </c>
      <c r="S55">
        <f t="shared" si="13"/>
        <v>8.6746559066662745E-9</v>
      </c>
      <c r="T55">
        <f t="shared" si="13"/>
        <v>8.6672826339215369E-9</v>
      </c>
      <c r="U55">
        <f t="shared" si="13"/>
        <v>8.5516897651421439E-9</v>
      </c>
      <c r="V55">
        <f t="shared" si="14"/>
        <v>8.3624506556752179E-9</v>
      </c>
      <c r="W55">
        <f t="shared" si="14"/>
        <v>8.1045303189766181E-9</v>
      </c>
      <c r="X55">
        <f t="shared" si="14"/>
        <v>7.7845728416052701E-9</v>
      </c>
      <c r="Y55">
        <f t="shared" si="14"/>
        <v>7.4106171057052422E-9</v>
      </c>
      <c r="Z55">
        <f t="shared" si="14"/>
        <v>6.9917616496186532E-9</v>
      </c>
      <c r="AA55">
        <f t="shared" si="14"/>
        <v>6.5377981387869106E-9</v>
      </c>
      <c r="AB55">
        <f t="shared" si="14"/>
        <v>6.0588339734768986E-9</v>
      </c>
      <c r="AC55">
        <f t="shared" si="14"/>
        <v>5.5649241474340199E-9</v>
      </c>
      <c r="AD55">
        <f t="shared" si="14"/>
        <v>1.4533061062101921E-9</v>
      </c>
      <c r="AE55">
        <f t="shared" si="14"/>
        <v>1.5506728400703147E-10</v>
      </c>
      <c r="AF55">
        <f t="shared" si="15"/>
        <v>6.7600280056689194E-12</v>
      </c>
      <c r="AG55">
        <f t="shared" si="15"/>
        <v>1.2040431265429722E-13</v>
      </c>
      <c r="AH55">
        <f t="shared" si="15"/>
        <v>8.7619510635635473E-16</v>
      </c>
      <c r="AI55">
        <f t="shared" si="15"/>
        <v>2.6051026252421473E-18</v>
      </c>
      <c r="AJ55">
        <f t="shared" si="15"/>
        <v>3.1645654527741901E-21</v>
      </c>
      <c r="AK55">
        <f t="shared" si="15"/>
        <v>1.5706107350952919E-24</v>
      </c>
      <c r="AL55">
        <f t="shared" si="15"/>
        <v>3.1848447967292338E-28</v>
      </c>
    </row>
    <row r="56" spans="1:38" x14ac:dyDescent="0.2">
      <c r="A56">
        <v>600</v>
      </c>
      <c r="B56">
        <f t="shared" si="12"/>
        <v>6.8370389045435007E-9</v>
      </c>
      <c r="C56">
        <f t="shared" si="12"/>
        <v>6.8370297248518869E-9</v>
      </c>
      <c r="D56">
        <f t="shared" si="12"/>
        <v>6.8370144253932503E-9</v>
      </c>
      <c r="E56">
        <f t="shared" si="12"/>
        <v>6.8369930062086776E-9</v>
      </c>
      <c r="F56">
        <f t="shared" si="12"/>
        <v>6.8369654673556828E-9</v>
      </c>
      <c r="G56">
        <f t="shared" si="12"/>
        <v>6.8369318089082166E-9</v>
      </c>
      <c r="H56">
        <f t="shared" si="12"/>
        <v>6.8368920309566593E-9</v>
      </c>
      <c r="I56">
        <f t="shared" si="12"/>
        <v>6.8368461336078255E-9</v>
      </c>
      <c r="J56">
        <f t="shared" si="12"/>
        <v>6.8367941169849611E-9</v>
      </c>
      <c r="K56">
        <f t="shared" si="12"/>
        <v>6.8367359812277403E-9</v>
      </c>
      <c r="L56">
        <f t="shared" si="13"/>
        <v>6.8358181137415411E-9</v>
      </c>
      <c r="M56">
        <f t="shared" si="13"/>
        <v>6.8342886084308162E-9</v>
      </c>
      <c r="N56">
        <f t="shared" si="13"/>
        <v>6.8321478759163167E-9</v>
      </c>
      <c r="O56">
        <f t="shared" si="13"/>
        <v>6.8293964908098416E-9</v>
      </c>
      <c r="P56">
        <f t="shared" si="13"/>
        <v>6.8260351914571912E-9</v>
      </c>
      <c r="Q56">
        <f t="shared" si="13"/>
        <v>6.8220648796079496E-9</v>
      </c>
      <c r="R56">
        <f t="shared" si="13"/>
        <v>6.8174866200122952E-9</v>
      </c>
      <c r="S56">
        <f t="shared" si="13"/>
        <v>6.812301639945117E-9</v>
      </c>
      <c r="T56">
        <f t="shared" si="13"/>
        <v>6.8065113286577103E-9</v>
      </c>
      <c r="U56">
        <f t="shared" si="13"/>
        <v>6.7157349914722E-9</v>
      </c>
      <c r="V56">
        <f t="shared" si="14"/>
        <v>6.5671234604058666E-9</v>
      </c>
      <c r="W56">
        <f t="shared" si="14"/>
        <v>6.3645758145313092E-9</v>
      </c>
      <c r="X56">
        <f t="shared" si="14"/>
        <v>6.1133097272926756E-9</v>
      </c>
      <c r="Y56">
        <f t="shared" si="14"/>
        <v>5.8196382202786692E-9</v>
      </c>
      <c r="Z56">
        <f t="shared" si="14"/>
        <v>5.4907064746164707E-9</v>
      </c>
      <c r="AA56">
        <f t="shared" si="14"/>
        <v>5.134203991683658E-9</v>
      </c>
      <c r="AB56">
        <f t="shared" si="14"/>
        <v>4.7580682228505771E-9</v>
      </c>
      <c r="AC56">
        <f t="shared" si="14"/>
        <v>4.3701954640762225E-9</v>
      </c>
      <c r="AD56">
        <f t="shared" si="14"/>
        <v>1.1412970931872638E-9</v>
      </c>
      <c r="AE56">
        <f t="shared" si="14"/>
        <v>1.2177602483703631E-10</v>
      </c>
      <c r="AF56">
        <f t="shared" si="15"/>
        <v>5.308723523396922E-12</v>
      </c>
      <c r="AG56">
        <f t="shared" si="15"/>
        <v>9.4554816395772579E-14</v>
      </c>
      <c r="AH56">
        <f t="shared" si="15"/>
        <v>6.8808554761881874E-16</v>
      </c>
      <c r="AI56">
        <f t="shared" si="15"/>
        <v>2.0458154279669407E-18</v>
      </c>
      <c r="AJ56">
        <f t="shared" si="15"/>
        <v>2.4851676718474184E-21</v>
      </c>
      <c r="AK56">
        <f t="shared" si="15"/>
        <v>1.233417694203032E-24</v>
      </c>
      <c r="AL56">
        <f t="shared" si="15"/>
        <v>2.5010932612388907E-28</v>
      </c>
    </row>
    <row r="57" spans="1:38" x14ac:dyDescent="0.2">
      <c r="A57">
        <v>700</v>
      </c>
      <c r="B57">
        <f t="shared" si="12"/>
        <v>4.9094878242663974E-9</v>
      </c>
      <c r="C57">
        <f t="shared" si="12"/>
        <v>4.9094812325846997E-9</v>
      </c>
      <c r="D57">
        <f t="shared" si="12"/>
        <v>4.909470246468204E-9</v>
      </c>
      <c r="E57">
        <f t="shared" si="12"/>
        <v>4.9094548659464116E-9</v>
      </c>
      <c r="F57">
        <f t="shared" si="12"/>
        <v>4.9094350910606236E-9</v>
      </c>
      <c r="G57">
        <f t="shared" si="12"/>
        <v>4.9094109218639393E-9</v>
      </c>
      <c r="H57">
        <f t="shared" si="12"/>
        <v>4.9093823584212601E-9</v>
      </c>
      <c r="I57">
        <f t="shared" si="12"/>
        <v>4.9093494008092871E-9</v>
      </c>
      <c r="J57">
        <f t="shared" si="12"/>
        <v>4.909312049116517E-9</v>
      </c>
      <c r="K57">
        <f t="shared" si="12"/>
        <v>4.9092703034432489E-9</v>
      </c>
      <c r="L57">
        <f t="shared" si="13"/>
        <v>4.9086112082836774E-9</v>
      </c>
      <c r="M57">
        <f t="shared" si="13"/>
        <v>4.9075129129828911E-9</v>
      </c>
      <c r="N57">
        <f t="shared" si="13"/>
        <v>4.905975712396251E-9</v>
      </c>
      <c r="O57">
        <f t="shared" si="13"/>
        <v>4.9040000191365369E-9</v>
      </c>
      <c r="P57">
        <f t="shared" si="13"/>
        <v>4.9015863633893719E-9</v>
      </c>
      <c r="Q57">
        <f t="shared" si="13"/>
        <v>4.8987353926760938E-9</v>
      </c>
      <c r="R57">
        <f t="shared" si="13"/>
        <v>4.8954478715642485E-9</v>
      </c>
      <c r="S57">
        <f t="shared" si="13"/>
        <v>4.89172468132586E-9</v>
      </c>
      <c r="T57">
        <f t="shared" si="13"/>
        <v>4.8875668195437166E-9</v>
      </c>
      <c r="U57">
        <f t="shared" si="13"/>
        <v>4.8223828519861232E-9</v>
      </c>
      <c r="V57">
        <f t="shared" si="14"/>
        <v>4.7156690373505359E-9</v>
      </c>
      <c r="W57">
        <f t="shared" si="14"/>
        <v>4.5702251960709231E-9</v>
      </c>
      <c r="X57">
        <f t="shared" si="14"/>
        <v>4.3897979945920256E-9</v>
      </c>
      <c r="Y57">
        <f t="shared" si="14"/>
        <v>4.1789206384516207E-9</v>
      </c>
      <c r="Z57">
        <f t="shared" si="14"/>
        <v>3.9427238838492595E-9</v>
      </c>
      <c r="AA57">
        <f t="shared" si="14"/>
        <v>3.6867293482446329E-9</v>
      </c>
      <c r="AB57">
        <f t="shared" si="14"/>
        <v>3.4166366951035297E-9</v>
      </c>
      <c r="AC57">
        <f t="shared" si="14"/>
        <v>3.1381160353334275E-9</v>
      </c>
      <c r="AD57">
        <f t="shared" si="14"/>
        <v>8.1953375739166136E-10</v>
      </c>
      <c r="AE57">
        <f t="shared" si="14"/>
        <v>8.7443982632260641E-11</v>
      </c>
      <c r="AF57">
        <f t="shared" si="15"/>
        <v>3.8120469788746941E-12</v>
      </c>
      <c r="AG57">
        <f t="shared" si="15"/>
        <v>6.7897188578567206E-14</v>
      </c>
      <c r="AH57">
        <f t="shared" si="15"/>
        <v>4.9409512879081849E-16</v>
      </c>
      <c r="AI57">
        <f t="shared" si="15"/>
        <v>1.4690432619339667E-18</v>
      </c>
      <c r="AJ57">
        <f t="shared" si="15"/>
        <v>1.7845299107611228E-21</v>
      </c>
      <c r="AK57">
        <f t="shared" si="15"/>
        <v>8.8568300348567913E-25</v>
      </c>
      <c r="AL57">
        <f t="shared" si="15"/>
        <v>1.7959656343694506E-28</v>
      </c>
    </row>
    <row r="58" spans="1:38" x14ac:dyDescent="0.2">
      <c r="A58">
        <v>800</v>
      </c>
      <c r="B58">
        <f t="shared" si="12"/>
        <v>3.2235235451531231E-9</v>
      </c>
      <c r="C58">
        <f t="shared" si="12"/>
        <v>3.2235192171168966E-9</v>
      </c>
      <c r="D58">
        <f t="shared" si="12"/>
        <v>3.2235120037361006E-9</v>
      </c>
      <c r="E58">
        <f t="shared" si="12"/>
        <v>3.2235019050301036E-9</v>
      </c>
      <c r="F58">
        <f t="shared" si="12"/>
        <v>3.2234889210260226E-9</v>
      </c>
      <c r="G58">
        <f t="shared" si="12"/>
        <v>3.2234730517587253E-9</v>
      </c>
      <c r="H58">
        <f t="shared" si="12"/>
        <v>3.2234542972708228E-9</v>
      </c>
      <c r="I58">
        <f t="shared" si="12"/>
        <v>3.2234326576126771E-9</v>
      </c>
      <c r="J58">
        <f t="shared" si="12"/>
        <v>3.2234081328423943E-9</v>
      </c>
      <c r="K58">
        <f t="shared" si="12"/>
        <v>3.2233807230258312E-9</v>
      </c>
      <c r="L58">
        <f t="shared" si="13"/>
        <v>3.2229479673410372E-9</v>
      </c>
      <c r="M58">
        <f t="shared" si="13"/>
        <v>3.2222268369729945E-9</v>
      </c>
      <c r="N58">
        <f t="shared" si="13"/>
        <v>3.221217525520959E-9</v>
      </c>
      <c r="O58">
        <f t="shared" si="13"/>
        <v>3.2199203039026045E-9</v>
      </c>
      <c r="P58">
        <f t="shared" si="13"/>
        <v>3.2183355202328242E-9</v>
      </c>
      <c r="Q58">
        <f t="shared" si="13"/>
        <v>3.2164635996680419E-9</v>
      </c>
      <c r="R58">
        <f t="shared" si="13"/>
        <v>3.2143050442161186E-9</v>
      </c>
      <c r="S58">
        <f t="shared" si="13"/>
        <v>3.2118604325119798E-9</v>
      </c>
      <c r="T58">
        <f t="shared" si="13"/>
        <v>3.2091304195591035E-9</v>
      </c>
      <c r="U58">
        <f t="shared" si="13"/>
        <v>3.1663312393371222E-9</v>
      </c>
      <c r="V58">
        <f t="shared" si="14"/>
        <v>3.0962639519979756E-9</v>
      </c>
      <c r="W58">
        <f t="shared" si="14"/>
        <v>3.0007668933139761E-9</v>
      </c>
      <c r="X58">
        <f t="shared" si="14"/>
        <v>2.8823000892456271E-9</v>
      </c>
      <c r="Y58">
        <f t="shared" si="14"/>
        <v>2.7438399999266745E-9</v>
      </c>
      <c r="Z58">
        <f t="shared" si="14"/>
        <v>2.5887554316370617E-9</v>
      </c>
      <c r="AA58">
        <f t="shared" si="14"/>
        <v>2.4206718264851613E-9</v>
      </c>
      <c r="AB58">
        <f t="shared" si="14"/>
        <v>2.2433315299129181E-9</v>
      </c>
      <c r="AC58">
        <f t="shared" si="14"/>
        <v>2.0604574834303474E-9</v>
      </c>
      <c r="AD58">
        <f t="shared" si="14"/>
        <v>5.3809815963737064E-10</v>
      </c>
      <c r="AE58">
        <f t="shared" si="14"/>
        <v>5.7414896825652662E-11</v>
      </c>
      <c r="AF58">
        <f t="shared" si="15"/>
        <v>2.5029542044884443E-12</v>
      </c>
      <c r="AG58">
        <f t="shared" si="15"/>
        <v>4.4580655633954548E-14</v>
      </c>
      <c r="AH58">
        <f t="shared" si="15"/>
        <v>3.2441821595527938E-16</v>
      </c>
      <c r="AI58">
        <f t="shared" si="15"/>
        <v>9.6455999346536701E-19</v>
      </c>
      <c r="AJ58">
        <f t="shared" si="15"/>
        <v>1.1717055607991157E-21</v>
      </c>
      <c r="AK58">
        <f t="shared" si="15"/>
        <v>5.8153113267057128E-25</v>
      </c>
      <c r="AL58">
        <f t="shared" si="15"/>
        <v>1.1792141493987414E-28</v>
      </c>
    </row>
    <row r="59" spans="1:38" x14ac:dyDescent="0.2">
      <c r="A59">
        <v>900</v>
      </c>
      <c r="B59">
        <f t="shared" si="12"/>
        <v>1.9353166341782427E-9</v>
      </c>
      <c r="C59">
        <f t="shared" si="12"/>
        <v>1.935314035741971E-9</v>
      </c>
      <c r="D59">
        <f t="shared" si="12"/>
        <v>1.935309705022605E-9</v>
      </c>
      <c r="E59">
        <f t="shared" si="12"/>
        <v>1.9353036420317733E-9</v>
      </c>
      <c r="F59">
        <f t="shared" si="12"/>
        <v>1.9352958467857561E-9</v>
      </c>
      <c r="G59">
        <f t="shared" si="12"/>
        <v>1.9352863193054872E-9</v>
      </c>
      <c r="H59">
        <f t="shared" si="12"/>
        <v>1.9352750596165495E-9</v>
      </c>
      <c r="I59">
        <f t="shared" si="12"/>
        <v>1.935262067749178E-9</v>
      </c>
      <c r="J59">
        <f t="shared" si="12"/>
        <v>1.9352473437382584E-9</v>
      </c>
      <c r="K59">
        <f t="shared" si="12"/>
        <v>1.9352308876233295E-9</v>
      </c>
      <c r="L59">
        <f t="shared" si="13"/>
        <v>1.9349710727767543E-9</v>
      </c>
      <c r="M59">
        <f t="shared" si="13"/>
        <v>1.9345381255445918E-9</v>
      </c>
      <c r="N59">
        <f t="shared" si="13"/>
        <v>1.933932162158617E-9</v>
      </c>
      <c r="O59">
        <f t="shared" si="13"/>
        <v>1.9331533452704972E-9</v>
      </c>
      <c r="P59">
        <f t="shared" si="13"/>
        <v>1.9322018838790293E-9</v>
      </c>
      <c r="Q59">
        <f t="shared" si="13"/>
        <v>1.9310780332366693E-9</v>
      </c>
      <c r="R59">
        <f t="shared" si="13"/>
        <v>1.929782094735403E-9</v>
      </c>
      <c r="S59">
        <f t="shared" si="13"/>
        <v>1.9283144157720398E-9</v>
      </c>
      <c r="T59">
        <f t="shared" si="13"/>
        <v>1.9266753895930103E-9</v>
      </c>
      <c r="U59">
        <f t="shared" si="13"/>
        <v>1.9009799156023408E-9</v>
      </c>
      <c r="V59">
        <f t="shared" si="14"/>
        <v>1.8589134052140149E-9</v>
      </c>
      <c r="W59">
        <f t="shared" si="14"/>
        <v>1.8015795456663995E-9</v>
      </c>
      <c r="X59">
        <f t="shared" si="14"/>
        <v>1.7304552702268295E-9</v>
      </c>
      <c r="Y59">
        <f t="shared" si="14"/>
        <v>1.6473275653178071E-9</v>
      </c>
      <c r="Z59">
        <f t="shared" si="14"/>
        <v>1.5542189714108308E-9</v>
      </c>
      <c r="AA59">
        <f t="shared" si="14"/>
        <v>1.4533061062101921E-9</v>
      </c>
      <c r="AB59">
        <f t="shared" si="14"/>
        <v>1.346835773030088E-9</v>
      </c>
      <c r="AC59">
        <f t="shared" si="14"/>
        <v>1.2370431255870884E-9</v>
      </c>
      <c r="AD59">
        <f t="shared" si="14"/>
        <v>3.2305962856475274E-10</v>
      </c>
      <c r="AE59">
        <f t="shared" si="14"/>
        <v>3.4470356217309689E-11</v>
      </c>
      <c r="AF59">
        <f t="shared" si="15"/>
        <v>1.5027062277290613E-12</v>
      </c>
      <c r="AG59">
        <f t="shared" si="15"/>
        <v>2.6765023801576045E-14</v>
      </c>
      <c r="AH59">
        <f t="shared" si="15"/>
        <v>1.9477195093323157E-16</v>
      </c>
      <c r="AI59">
        <f t="shared" si="15"/>
        <v>5.7909581669511481E-19</v>
      </c>
      <c r="AJ59">
        <f t="shared" si="15"/>
        <v>7.0346043092604628E-22</v>
      </c>
      <c r="AK59">
        <f t="shared" si="15"/>
        <v>3.4913561467298452E-25</v>
      </c>
      <c r="AL59">
        <f t="shared" si="15"/>
        <v>7.0796838509871365E-29</v>
      </c>
    </row>
    <row r="60" spans="1:38" x14ac:dyDescent="0.2">
      <c r="A60">
        <v>1000</v>
      </c>
      <c r="B60">
        <f t="shared" si="12"/>
        <v>1.062428556581093E-9</v>
      </c>
      <c r="C60">
        <f t="shared" si="12"/>
        <v>1.0624271301205087E-9</v>
      </c>
      <c r="D60">
        <f t="shared" si="12"/>
        <v>1.0624247526904569E-9</v>
      </c>
      <c r="E60">
        <f t="shared" si="12"/>
        <v>1.0624214242973227E-9</v>
      </c>
      <c r="F60">
        <f t="shared" si="12"/>
        <v>1.0624171449500428E-9</v>
      </c>
      <c r="G60">
        <f t="shared" si="12"/>
        <v>1.0624119146601092E-9</v>
      </c>
      <c r="H60">
        <f t="shared" si="12"/>
        <v>1.0624057334415661E-9</v>
      </c>
      <c r="I60">
        <f t="shared" si="12"/>
        <v>1.0623986013110117E-9</v>
      </c>
      <c r="J60">
        <f t="shared" si="12"/>
        <v>1.0623905182875977E-9</v>
      </c>
      <c r="K60">
        <f t="shared" si="12"/>
        <v>1.0623814843930286E-9</v>
      </c>
      <c r="L60">
        <f t="shared" si="13"/>
        <v>1.0622388541342116E-9</v>
      </c>
      <c r="M60">
        <f t="shared" si="13"/>
        <v>1.0620011795879287E-9</v>
      </c>
      <c r="N60">
        <f t="shared" si="13"/>
        <v>1.061668524561804E-9</v>
      </c>
      <c r="O60">
        <f t="shared" si="13"/>
        <v>1.0612409783465369E-9</v>
      </c>
      <c r="P60">
        <f t="shared" si="13"/>
        <v>1.0607186556759581E-9</v>
      </c>
      <c r="Q60">
        <f t="shared" si="13"/>
        <v>1.0601016966757158E-9</v>
      </c>
      <c r="R60">
        <f t="shared" si="13"/>
        <v>1.0593902668006227E-9</v>
      </c>
      <c r="S60">
        <f t="shared" si="13"/>
        <v>1.0585845567607087E-9</v>
      </c>
      <c r="T60">
        <f t="shared" si="13"/>
        <v>1.0576847824360159E-9</v>
      </c>
      <c r="U60">
        <f t="shared" si="13"/>
        <v>1.0435787675026172E-9</v>
      </c>
      <c r="V60">
        <f t="shared" si="14"/>
        <v>1.0204855634640692E-9</v>
      </c>
      <c r="W60">
        <f t="shared" si="14"/>
        <v>9.8901106023981522E-10</v>
      </c>
      <c r="X60">
        <f t="shared" si="14"/>
        <v>9.4996604819442247E-10</v>
      </c>
      <c r="Y60">
        <f t="shared" si="14"/>
        <v>9.043315272180179E-10</v>
      </c>
      <c r="Z60">
        <f t="shared" si="14"/>
        <v>8.5321780903727824E-10</v>
      </c>
      <c r="AA60">
        <f t="shared" si="14"/>
        <v>7.978197889809373E-10</v>
      </c>
      <c r="AB60">
        <f t="shared" si="14"/>
        <v>7.393708920916293E-10</v>
      </c>
      <c r="AC60">
        <f t="shared" si="14"/>
        <v>6.79098148145721E-10</v>
      </c>
      <c r="AD60">
        <f t="shared" si="14"/>
        <v>1.7734967436551417E-10</v>
      </c>
      <c r="AE60">
        <f t="shared" si="14"/>
        <v>1.8923151981454799E-11</v>
      </c>
      <c r="AF60">
        <f t="shared" si="15"/>
        <v>8.249389171242794E-13</v>
      </c>
      <c r="AG60">
        <f t="shared" si="15"/>
        <v>1.4693164468377179E-14</v>
      </c>
      <c r="AH60">
        <f t="shared" si="15"/>
        <v>1.0692373487521949E-16</v>
      </c>
      <c r="AI60">
        <f t="shared" si="15"/>
        <v>3.1790556738266294E-19</v>
      </c>
      <c r="AJ60">
        <f t="shared" si="15"/>
        <v>3.8617786725013966E-22</v>
      </c>
      <c r="AK60">
        <f t="shared" si="15"/>
        <v>1.9166457860037623E-25</v>
      </c>
      <c r="AL60">
        <f t="shared" si="15"/>
        <v>3.8865259369036083E-29</v>
      </c>
    </row>
  </sheetData>
  <phoneticPr fontId="0" type="noConversion"/>
  <conditionalFormatting sqref="B24:AL60">
    <cfRule type="cellIs" dxfId="11" priority="1" stopIfTrue="1" operator="between">
      <formula>0.000001</formula>
      <formula>0.001</formula>
    </cfRule>
    <cfRule type="cellIs" dxfId="10" priority="2" stopIfTrue="1" operator="greaterThanOrEqual">
      <formula>0.001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tabSelected="1" topLeftCell="AG33" zoomScaleNormal="100" workbookViewId="0">
      <selection activeCell="AT36" sqref="AT36"/>
    </sheetView>
  </sheetViews>
  <sheetFormatPr baseColWidth="10" defaultRowHeight="12.75" x14ac:dyDescent="0.2"/>
  <cols>
    <col min="1" max="1" width="21.42578125" customWidth="1"/>
    <col min="2" max="2" width="9" customWidth="1"/>
    <col min="3" max="3" width="9.140625" customWidth="1"/>
    <col min="4" max="10" width="4" customWidth="1"/>
    <col min="11" max="12" width="2" customWidth="1"/>
    <col min="13" max="13" width="3" customWidth="1"/>
    <col min="14" max="19" width="2" customWidth="1"/>
    <col min="20" max="28" width="3" customWidth="1"/>
    <col min="29" max="37" width="4" customWidth="1"/>
    <col min="38" max="38" width="5" customWidth="1"/>
    <col min="40" max="40" width="12.42578125" bestFit="1" customWidth="1"/>
  </cols>
  <sheetData>
    <row r="1" spans="1:41" x14ac:dyDescent="0.2">
      <c r="A1" s="1" t="s">
        <v>50</v>
      </c>
      <c r="B1" s="2">
        <v>25</v>
      </c>
      <c r="C1" s="1" t="s">
        <v>13</v>
      </c>
      <c r="D1" s="1" t="s">
        <v>12</v>
      </c>
      <c r="E1" s="1"/>
      <c r="F1" s="1"/>
      <c r="G1" s="1"/>
      <c r="H1" s="1"/>
      <c r="I1" s="1"/>
      <c r="J1" s="1"/>
      <c r="K1" s="1"/>
      <c r="L1" s="1"/>
      <c r="M1" s="1"/>
    </row>
    <row r="2" spans="1:41" x14ac:dyDescent="0.2">
      <c r="A2" s="1" t="s">
        <v>4</v>
      </c>
      <c r="B2" s="3">
        <v>0.25</v>
      </c>
      <c r="C2" s="1" t="s">
        <v>5</v>
      </c>
      <c r="D2" s="1" t="s">
        <v>6</v>
      </c>
      <c r="E2" s="1"/>
      <c r="F2" s="1"/>
      <c r="G2" s="1"/>
      <c r="H2" s="1"/>
      <c r="I2" s="1"/>
      <c r="J2" s="1"/>
      <c r="K2" s="1"/>
      <c r="L2" s="1"/>
      <c r="M2" s="1"/>
    </row>
    <row r="3" spans="1:41" x14ac:dyDescent="0.2">
      <c r="A3" s="1" t="s">
        <v>1</v>
      </c>
      <c r="B3" s="12">
        <v>25</v>
      </c>
      <c r="C3" s="1" t="s">
        <v>13</v>
      </c>
      <c r="D3" s="1" t="s">
        <v>51</v>
      </c>
      <c r="E3" s="1"/>
      <c r="F3" s="1"/>
      <c r="G3" s="1"/>
      <c r="H3" s="1"/>
      <c r="I3" s="1"/>
      <c r="J3" s="1"/>
      <c r="K3" s="1"/>
      <c r="L3" s="1"/>
      <c r="M3" s="1"/>
    </row>
    <row r="4" spans="1:41" x14ac:dyDescent="0.2">
      <c r="A4" s="1" t="s">
        <v>31</v>
      </c>
      <c r="B4" s="3">
        <v>7</v>
      </c>
      <c r="C4" s="1" t="s">
        <v>34</v>
      </c>
      <c r="D4" s="1" t="s">
        <v>33</v>
      </c>
      <c r="E4" s="1"/>
      <c r="F4" s="1"/>
      <c r="G4" s="1"/>
      <c r="H4" s="1"/>
      <c r="I4" s="1"/>
      <c r="J4" s="1"/>
      <c r="K4" s="1"/>
      <c r="L4" s="1"/>
      <c r="M4" s="1"/>
    </row>
    <row r="5" spans="1:41" x14ac:dyDescent="0.2">
      <c r="A5" s="5" t="s">
        <v>35</v>
      </c>
      <c r="B5" s="6">
        <f>B4/86400</f>
        <v>8.1018518518518516E-5</v>
      </c>
      <c r="C5" s="5" t="s">
        <v>32</v>
      </c>
      <c r="D5" s="5" t="s">
        <v>36</v>
      </c>
      <c r="E5" s="5"/>
      <c r="F5" s="5"/>
      <c r="G5" s="5"/>
      <c r="H5" s="5"/>
      <c r="I5" s="5"/>
      <c r="J5" s="5"/>
      <c r="K5" s="5"/>
      <c r="L5" s="5"/>
      <c r="M5" s="5"/>
      <c r="AN5" t="s">
        <v>52</v>
      </c>
    </row>
    <row r="6" spans="1:41" x14ac:dyDescent="0.2">
      <c r="A6" s="5" t="s">
        <v>10</v>
      </c>
      <c r="B6" s="6">
        <f>$C$17*B4</f>
        <v>199.5</v>
      </c>
      <c r="C6" s="5" t="s">
        <v>21</v>
      </c>
      <c r="D6" s="5" t="s">
        <v>30</v>
      </c>
      <c r="E6" s="5"/>
      <c r="F6" s="5"/>
      <c r="G6" s="5"/>
      <c r="H6" s="5"/>
      <c r="I6" s="5"/>
      <c r="J6" s="5"/>
      <c r="K6" s="5"/>
      <c r="L6" s="5"/>
      <c r="M6" s="5"/>
      <c r="AN6">
        <f>48.5-46.2</f>
        <v>2.2999999999999972</v>
      </c>
      <c r="AO6" t="s">
        <v>13</v>
      </c>
    </row>
    <row r="7" spans="1:41" x14ac:dyDescent="0.2">
      <c r="A7" s="5" t="s">
        <v>25</v>
      </c>
      <c r="B7" s="6">
        <f>$C$17*B5</f>
        <v>2.3090277777777779E-3</v>
      </c>
      <c r="C7" s="5" t="s">
        <v>22</v>
      </c>
      <c r="D7" s="5" t="s">
        <v>24</v>
      </c>
      <c r="E7" s="5"/>
      <c r="F7" s="5"/>
      <c r="G7" s="5"/>
      <c r="H7" s="5"/>
      <c r="I7" s="5"/>
      <c r="J7" s="5"/>
      <c r="K7" s="5"/>
      <c r="L7" s="5"/>
      <c r="M7" s="5"/>
      <c r="AN7">
        <v>285</v>
      </c>
      <c r="AO7" t="s">
        <v>13</v>
      </c>
    </row>
    <row r="8" spans="1:41" x14ac:dyDescent="0.2">
      <c r="A8" s="5" t="s">
        <v>11</v>
      </c>
      <c r="B8" s="6">
        <f>B6*1/10</f>
        <v>19.95</v>
      </c>
      <c r="C8" s="5" t="s">
        <v>21</v>
      </c>
      <c r="D8" s="5" t="s">
        <v>37</v>
      </c>
      <c r="E8" s="5"/>
      <c r="F8" s="5"/>
      <c r="G8" s="5"/>
      <c r="H8" s="5"/>
      <c r="I8" s="5"/>
      <c r="J8" s="5"/>
      <c r="K8" s="5"/>
      <c r="L8" s="5"/>
      <c r="M8" s="5"/>
      <c r="AN8">
        <f>AN6/285</f>
        <v>8.0701754385964809E-3</v>
      </c>
      <c r="AO8" t="s">
        <v>59</v>
      </c>
    </row>
    <row r="9" spans="1:41" x14ac:dyDescent="0.2">
      <c r="A9" s="5" t="s">
        <v>26</v>
      </c>
      <c r="B9" s="6">
        <f>B7*1/10</f>
        <v>2.3090277777777779E-4</v>
      </c>
      <c r="C9" s="5" t="s">
        <v>22</v>
      </c>
      <c r="D9" s="5" t="s">
        <v>23</v>
      </c>
      <c r="E9" s="5"/>
      <c r="F9" s="5"/>
      <c r="G9" s="5"/>
      <c r="H9" s="5"/>
      <c r="I9" s="5"/>
      <c r="J9" s="5"/>
      <c r="K9" s="5"/>
      <c r="L9" s="5"/>
      <c r="M9" s="5"/>
      <c r="AN9">
        <f>AN8*1000</f>
        <v>8.0701754385964808</v>
      </c>
      <c r="AO9" t="s">
        <v>60</v>
      </c>
    </row>
    <row r="10" spans="1:41" x14ac:dyDescent="0.2">
      <c r="A10" s="1" t="s">
        <v>13</v>
      </c>
      <c r="B10" s="3">
        <v>5.0000000000000001E-3</v>
      </c>
      <c r="C10" s="1" t="s">
        <v>3</v>
      </c>
      <c r="D10" s="1" t="s">
        <v>2</v>
      </c>
      <c r="E10" s="1"/>
      <c r="F10" s="1"/>
      <c r="G10" s="1"/>
      <c r="H10" s="1"/>
      <c r="I10" s="1"/>
      <c r="J10" s="1"/>
      <c r="K10" s="1"/>
      <c r="L10" s="1"/>
      <c r="M10" s="1"/>
    </row>
    <row r="11" spans="1:41" x14ac:dyDescent="0.2">
      <c r="A11" s="1" t="s">
        <v>14</v>
      </c>
      <c r="B11" s="13">
        <v>1</v>
      </c>
      <c r="C11" s="1"/>
      <c r="D11" s="1" t="s">
        <v>15</v>
      </c>
      <c r="E11" s="1"/>
      <c r="F11" s="1"/>
      <c r="G11" s="1"/>
      <c r="H11" s="1"/>
      <c r="I11" s="1"/>
      <c r="J11" s="1"/>
      <c r="K11" s="1"/>
      <c r="L11" s="1"/>
      <c r="M11" s="1"/>
      <c r="AN11" t="s">
        <v>53</v>
      </c>
    </row>
    <row r="12" spans="1:41" x14ac:dyDescent="0.2">
      <c r="A12" s="5" t="s">
        <v>43</v>
      </c>
      <c r="B12" s="6">
        <f>B10/(B1*4*PI()*B2*(B7*B9)^0.5)</f>
        <v>8.7186845630630158E-2</v>
      </c>
      <c r="C12" s="5" t="s">
        <v>38</v>
      </c>
      <c r="D12" s="5" t="s">
        <v>41</v>
      </c>
      <c r="E12" s="5"/>
      <c r="F12" s="5"/>
      <c r="G12" s="5"/>
      <c r="H12" s="5"/>
      <c r="I12" s="5"/>
      <c r="J12" s="5"/>
      <c r="K12" s="5"/>
      <c r="L12" s="5"/>
      <c r="M12" s="5"/>
      <c r="AM12" t="s">
        <v>55</v>
      </c>
      <c r="AN12" s="17">
        <v>0.05</v>
      </c>
      <c r="AO12" t="s">
        <v>32</v>
      </c>
    </row>
    <row r="13" spans="1:41" x14ac:dyDescent="0.2">
      <c r="A13" s="5" t="s">
        <v>45</v>
      </c>
      <c r="B13" s="6">
        <f>B12</f>
        <v>8.7186845630630158E-2</v>
      </c>
      <c r="C13" s="5" t="s">
        <v>39</v>
      </c>
      <c r="D13" s="5" t="s">
        <v>42</v>
      </c>
      <c r="E13" s="5"/>
      <c r="F13" s="5"/>
      <c r="G13" s="5"/>
      <c r="H13" s="5"/>
      <c r="I13" s="5"/>
      <c r="J13" s="5"/>
      <c r="K13" s="5"/>
      <c r="L13" s="5"/>
      <c r="M13" s="5"/>
      <c r="AM13" t="s">
        <v>54</v>
      </c>
      <c r="AN13" s="17">
        <v>0.01</v>
      </c>
      <c r="AO13" t="s">
        <v>32</v>
      </c>
    </row>
    <row r="14" spans="1:41" ht="13.5" thickBot="1" x14ac:dyDescent="0.25">
      <c r="A14" s="7" t="s">
        <v>44</v>
      </c>
      <c r="B14" s="8">
        <f>B13*1000000</f>
        <v>87186.845630630152</v>
      </c>
      <c r="C14" s="5" t="s">
        <v>16</v>
      </c>
      <c r="D14" s="5" t="s">
        <v>17</v>
      </c>
      <c r="E14" s="5"/>
      <c r="F14" s="5"/>
      <c r="G14" s="5"/>
      <c r="H14" s="5"/>
      <c r="I14" s="5"/>
      <c r="J14" s="5"/>
      <c r="K14" s="5"/>
      <c r="L14" s="5"/>
      <c r="M14" s="5"/>
      <c r="AM14" t="s">
        <v>56</v>
      </c>
      <c r="AN14" s="17">
        <v>5.0000000000000001E-3</v>
      </c>
      <c r="AO14" t="s">
        <v>32</v>
      </c>
    </row>
    <row r="15" spans="1:41" x14ac:dyDescent="0.2">
      <c r="A15" s="10" t="s">
        <v>29</v>
      </c>
      <c r="B15" s="10"/>
      <c r="C15" s="11" t="s">
        <v>13</v>
      </c>
      <c r="D15" s="11" t="s">
        <v>28</v>
      </c>
      <c r="E15" s="11"/>
      <c r="F15" s="11"/>
      <c r="G15" s="11"/>
      <c r="H15" s="11"/>
      <c r="I15" s="11"/>
      <c r="J15" s="11"/>
      <c r="K15" s="11"/>
      <c r="L15" s="11"/>
      <c r="M15" s="11"/>
      <c r="AM15" t="s">
        <v>57</v>
      </c>
    </row>
    <row r="16" spans="1:41" x14ac:dyDescent="0.2">
      <c r="A16" s="10">
        <v>1</v>
      </c>
      <c r="B16" s="10">
        <v>0.1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AM16" t="s">
        <v>58</v>
      </c>
    </row>
    <row r="17" spans="1:42" x14ac:dyDescent="0.2">
      <c r="A17" s="10">
        <v>10</v>
      </c>
      <c r="B17" s="10">
        <v>1.2</v>
      </c>
      <c r="C17" s="4">
        <v>28.5</v>
      </c>
      <c r="D17" s="11" t="s">
        <v>40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42" x14ac:dyDescent="0.2">
      <c r="A18" s="10">
        <v>100</v>
      </c>
      <c r="B18" s="10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AN18" t="s">
        <v>33</v>
      </c>
    </row>
    <row r="19" spans="1:42" x14ac:dyDescent="0.2">
      <c r="A19" s="10">
        <v>1000</v>
      </c>
      <c r="B19" s="10">
        <v>80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AN19" t="s">
        <v>61</v>
      </c>
      <c r="AO19" t="s">
        <v>32</v>
      </c>
    </row>
    <row r="20" spans="1:42" ht="13.5" thickBot="1" x14ac:dyDescent="0.25">
      <c r="B20" t="s">
        <v>49</v>
      </c>
      <c r="AM20" t="s">
        <v>55</v>
      </c>
      <c r="AN20">
        <f>$AN$8*AN12</f>
        <v>4.0350877192982406E-4</v>
      </c>
    </row>
    <row r="21" spans="1:42" x14ac:dyDescent="0.2">
      <c r="B21">
        <v>0.1</v>
      </c>
      <c r="C21">
        <v>0.2</v>
      </c>
      <c r="D21">
        <v>0.3</v>
      </c>
      <c r="E21">
        <v>0.4</v>
      </c>
      <c r="F21">
        <v>0.5</v>
      </c>
      <c r="G21">
        <v>0.6</v>
      </c>
      <c r="H21">
        <v>0.7</v>
      </c>
      <c r="I21">
        <v>0.8</v>
      </c>
      <c r="J21">
        <v>0.9</v>
      </c>
      <c r="K21" s="14">
        <v>1</v>
      </c>
      <c r="L21">
        <v>2</v>
      </c>
      <c r="M21">
        <v>3</v>
      </c>
      <c r="N21">
        <v>4</v>
      </c>
      <c r="O21">
        <v>5</v>
      </c>
      <c r="P21">
        <v>6</v>
      </c>
      <c r="Q21">
        <v>7</v>
      </c>
      <c r="R21">
        <v>8</v>
      </c>
      <c r="S21">
        <v>9</v>
      </c>
      <c r="T21" s="14">
        <v>10</v>
      </c>
      <c r="U21">
        <v>20</v>
      </c>
      <c r="V21">
        <v>30</v>
      </c>
      <c r="W21">
        <v>40</v>
      </c>
      <c r="X21">
        <v>50</v>
      </c>
      <c r="Y21">
        <v>60</v>
      </c>
      <c r="Z21">
        <v>70</v>
      </c>
      <c r="AA21">
        <v>80</v>
      </c>
      <c r="AB21">
        <v>90</v>
      </c>
      <c r="AC21">
        <v>100</v>
      </c>
      <c r="AD21">
        <v>200</v>
      </c>
      <c r="AE21">
        <v>300</v>
      </c>
      <c r="AF21">
        <v>400</v>
      </c>
      <c r="AG21">
        <v>500</v>
      </c>
      <c r="AH21">
        <v>600</v>
      </c>
      <c r="AI21">
        <v>700</v>
      </c>
      <c r="AJ21">
        <v>800</v>
      </c>
      <c r="AK21">
        <v>900</v>
      </c>
      <c r="AL21">
        <v>1000</v>
      </c>
      <c r="AM21" t="s">
        <v>54</v>
      </c>
      <c r="AN21">
        <f>$AN$8*AN13</f>
        <v>8.0701754385964814E-5</v>
      </c>
    </row>
    <row r="22" spans="1:42" x14ac:dyDescent="0.2">
      <c r="A22" t="s">
        <v>48</v>
      </c>
      <c r="B22" s="5">
        <f>B21*86400</f>
        <v>8640</v>
      </c>
      <c r="C22" s="5">
        <f t="shared" ref="C22:AL22" si="0">C21*86400</f>
        <v>17280</v>
      </c>
      <c r="D22" s="5">
        <f t="shared" si="0"/>
        <v>25920</v>
      </c>
      <c r="E22" s="5">
        <f t="shared" si="0"/>
        <v>34560</v>
      </c>
      <c r="F22" s="5">
        <f t="shared" si="0"/>
        <v>43200</v>
      </c>
      <c r="G22" s="5">
        <f t="shared" si="0"/>
        <v>51840</v>
      </c>
      <c r="H22" s="5">
        <f t="shared" si="0"/>
        <v>60479.999999999993</v>
      </c>
      <c r="I22" s="5">
        <f t="shared" si="0"/>
        <v>69120</v>
      </c>
      <c r="J22" s="5">
        <f t="shared" si="0"/>
        <v>77760</v>
      </c>
      <c r="K22" s="6">
        <f t="shared" si="0"/>
        <v>86400</v>
      </c>
      <c r="L22" s="5">
        <f t="shared" si="0"/>
        <v>172800</v>
      </c>
      <c r="M22" s="5">
        <f t="shared" si="0"/>
        <v>259200</v>
      </c>
      <c r="N22" s="5">
        <f t="shared" si="0"/>
        <v>345600</v>
      </c>
      <c r="O22" s="5">
        <f t="shared" si="0"/>
        <v>432000</v>
      </c>
      <c r="P22" s="5">
        <f t="shared" si="0"/>
        <v>518400</v>
      </c>
      <c r="Q22" s="5">
        <f t="shared" si="0"/>
        <v>604800</v>
      </c>
      <c r="R22" s="5">
        <f t="shared" si="0"/>
        <v>691200</v>
      </c>
      <c r="S22" s="5">
        <f t="shared" si="0"/>
        <v>777600</v>
      </c>
      <c r="T22" s="6">
        <f t="shared" si="0"/>
        <v>864000</v>
      </c>
      <c r="U22" s="5">
        <f t="shared" si="0"/>
        <v>1728000</v>
      </c>
      <c r="V22" s="5">
        <f t="shared" si="0"/>
        <v>2592000</v>
      </c>
      <c r="W22" s="5">
        <f t="shared" si="0"/>
        <v>3456000</v>
      </c>
      <c r="X22" s="5">
        <f t="shared" si="0"/>
        <v>4320000</v>
      </c>
      <c r="Y22" s="5">
        <f t="shared" si="0"/>
        <v>5184000</v>
      </c>
      <c r="Z22" s="5">
        <f t="shared" si="0"/>
        <v>6048000</v>
      </c>
      <c r="AA22" s="5">
        <f t="shared" si="0"/>
        <v>6912000</v>
      </c>
      <c r="AB22" s="5">
        <f t="shared" si="0"/>
        <v>7776000</v>
      </c>
      <c r="AC22" s="5">
        <f t="shared" si="0"/>
        <v>8640000</v>
      </c>
      <c r="AD22" s="5">
        <f t="shared" si="0"/>
        <v>17280000</v>
      </c>
      <c r="AE22" s="5">
        <f t="shared" si="0"/>
        <v>25920000</v>
      </c>
      <c r="AF22" s="5">
        <f t="shared" si="0"/>
        <v>34560000</v>
      </c>
      <c r="AG22" s="5">
        <f t="shared" si="0"/>
        <v>43200000</v>
      </c>
      <c r="AH22" s="5">
        <f t="shared" si="0"/>
        <v>51840000</v>
      </c>
      <c r="AI22" s="5">
        <f t="shared" si="0"/>
        <v>60480000</v>
      </c>
      <c r="AJ22" s="5">
        <f t="shared" si="0"/>
        <v>69120000</v>
      </c>
      <c r="AK22" s="5">
        <f t="shared" si="0"/>
        <v>77760000</v>
      </c>
      <c r="AL22" s="5">
        <f t="shared" si="0"/>
        <v>86400000</v>
      </c>
      <c r="AM22" t="s">
        <v>56</v>
      </c>
      <c r="AN22">
        <f>$AN$8*AN14</f>
        <v>4.0350877192982407E-5</v>
      </c>
    </row>
    <row r="23" spans="1:42" x14ac:dyDescent="0.2">
      <c r="B23" s="5">
        <f>$B$12*1/B22</f>
        <v>1.009107009613775E-5</v>
      </c>
      <c r="C23" s="5">
        <f t="shared" ref="C23:AL23" si="1">$B$12*1/C22</f>
        <v>5.0455350480688751E-6</v>
      </c>
      <c r="D23" s="5">
        <f t="shared" si="1"/>
        <v>3.3636900320459167E-6</v>
      </c>
      <c r="E23" s="5">
        <f t="shared" si="1"/>
        <v>2.5227675240344375E-6</v>
      </c>
      <c r="F23" s="5">
        <f t="shared" si="1"/>
        <v>2.01821401922755E-6</v>
      </c>
      <c r="G23" s="5">
        <f t="shared" si="1"/>
        <v>1.6818450160229584E-6</v>
      </c>
      <c r="H23" s="5">
        <f t="shared" si="1"/>
        <v>1.441581442305393E-6</v>
      </c>
      <c r="I23" s="5">
        <f t="shared" si="1"/>
        <v>1.2613837620172188E-6</v>
      </c>
      <c r="J23" s="5">
        <f t="shared" si="1"/>
        <v>1.1212300106819722E-6</v>
      </c>
      <c r="K23" s="6">
        <f t="shared" si="1"/>
        <v>1.009107009613775E-6</v>
      </c>
      <c r="L23" s="5">
        <f t="shared" si="1"/>
        <v>5.0455350480688751E-7</v>
      </c>
      <c r="M23" s="5">
        <f t="shared" si="1"/>
        <v>3.3636900320459167E-7</v>
      </c>
      <c r="N23" s="5">
        <f t="shared" si="1"/>
        <v>2.5227675240344375E-7</v>
      </c>
      <c r="O23" s="5">
        <f t="shared" si="1"/>
        <v>2.0182140192275498E-7</v>
      </c>
      <c r="P23" s="5">
        <f t="shared" si="1"/>
        <v>1.6818450160229584E-7</v>
      </c>
      <c r="Q23" s="5">
        <f t="shared" si="1"/>
        <v>1.4415814423053929E-7</v>
      </c>
      <c r="R23" s="5">
        <f t="shared" si="1"/>
        <v>1.2613837620172188E-7</v>
      </c>
      <c r="S23" s="5">
        <f t="shared" si="1"/>
        <v>1.1212300106819722E-7</v>
      </c>
      <c r="T23" s="6">
        <f t="shared" si="1"/>
        <v>1.0091070096137749E-7</v>
      </c>
      <c r="U23" s="5">
        <f t="shared" si="1"/>
        <v>5.0455350480688746E-8</v>
      </c>
      <c r="V23" s="5">
        <f t="shared" si="1"/>
        <v>3.3636900320459166E-8</v>
      </c>
      <c r="W23" s="5">
        <f t="shared" si="1"/>
        <v>2.5227675240344373E-8</v>
      </c>
      <c r="X23" s="5">
        <f t="shared" si="1"/>
        <v>2.01821401922755E-8</v>
      </c>
      <c r="Y23" s="5">
        <f t="shared" si="1"/>
        <v>1.6818450160229583E-8</v>
      </c>
      <c r="Z23" s="5">
        <f t="shared" si="1"/>
        <v>1.4415814423053928E-8</v>
      </c>
      <c r="AA23" s="5">
        <f t="shared" si="1"/>
        <v>1.2613837620172186E-8</v>
      </c>
      <c r="AB23" s="5">
        <f t="shared" si="1"/>
        <v>1.1212300106819721E-8</v>
      </c>
      <c r="AC23" s="5">
        <f t="shared" si="1"/>
        <v>1.009107009613775E-8</v>
      </c>
      <c r="AD23" s="5">
        <f t="shared" si="1"/>
        <v>5.0455350480688749E-9</v>
      </c>
      <c r="AE23" s="5">
        <f t="shared" si="1"/>
        <v>3.3636900320459166E-9</v>
      </c>
      <c r="AF23" s="5">
        <f t="shared" si="1"/>
        <v>2.5227675240344375E-9</v>
      </c>
      <c r="AG23" s="5">
        <f t="shared" si="1"/>
        <v>2.0182140192275501E-9</v>
      </c>
      <c r="AH23" s="5">
        <f t="shared" si="1"/>
        <v>1.6818450160229583E-9</v>
      </c>
      <c r="AI23" s="5">
        <f t="shared" si="1"/>
        <v>1.4415814423053928E-9</v>
      </c>
      <c r="AJ23" s="5">
        <f t="shared" si="1"/>
        <v>1.2613837620172187E-9</v>
      </c>
      <c r="AK23" s="5">
        <f t="shared" si="1"/>
        <v>1.1212300106819723E-9</v>
      </c>
      <c r="AL23" s="5">
        <f t="shared" si="1"/>
        <v>1.0091070096137751E-9</v>
      </c>
    </row>
    <row r="24" spans="1:42" x14ac:dyDescent="0.2">
      <c r="A24">
        <v>0.1</v>
      </c>
      <c r="B24">
        <f t="shared" ref="B24:B60" si="2">B$23*EXP(-1*($A24-$B$5*B$22)^2/(4*$B$7*B$22)-1*($B$3^2/(4*$B$9*B$22)))</f>
        <v>9.720438809360912E-40</v>
      </c>
      <c r="C24">
        <f t="shared" ref="C24:AL31" si="3">C$23*EXP(-1*($A24-$B$5*C$22)^2/(4*$B$7*C$22)-1*($B$3^2/(4*$B$9*C$22)))</f>
        <v>4.9109151494776886E-23</v>
      </c>
      <c r="D24">
        <f t="shared" si="3"/>
        <v>1.5186657885395959E-17</v>
      </c>
      <c r="E24">
        <f t="shared" si="3"/>
        <v>7.7336699151554373E-15</v>
      </c>
      <c r="F24">
        <f t="shared" si="3"/>
        <v>3.0869260511332788E-13</v>
      </c>
      <c r="G24">
        <f t="shared" si="3"/>
        <v>3.479283448269222E-12</v>
      </c>
      <c r="H24">
        <f t="shared" si="3"/>
        <v>1.9131177229991463E-11</v>
      </c>
      <c r="I24">
        <f t="shared" si="3"/>
        <v>6.7372408475551229E-11</v>
      </c>
      <c r="J24">
        <f t="shared" si="3"/>
        <v>1.7663806966758476E-10</v>
      </c>
      <c r="K24" s="15">
        <f t="shared" si="3"/>
        <v>3.772222341186221E-10</v>
      </c>
      <c r="L24">
        <f t="shared" si="3"/>
        <v>8.9046613942809417E-9</v>
      </c>
      <c r="M24">
        <f t="shared" si="3"/>
        <v>2.0595138721473916E-8</v>
      </c>
      <c r="N24">
        <f t="shared" si="3"/>
        <v>2.7900479544312189E-8</v>
      </c>
      <c r="O24">
        <f t="shared" si="3"/>
        <v>3.1053187283797678E-8</v>
      </c>
      <c r="P24">
        <f t="shared" si="3"/>
        <v>3.1596493375793971E-8</v>
      </c>
      <c r="Q24">
        <f t="shared" si="3"/>
        <v>3.0691027716693945E-8</v>
      </c>
      <c r="R24">
        <f t="shared" si="3"/>
        <v>2.9046391318864467E-8</v>
      </c>
      <c r="S24">
        <f t="shared" si="3"/>
        <v>2.7071642390623714E-8</v>
      </c>
      <c r="T24" s="15">
        <f t="shared" si="3"/>
        <v>2.4996754636873071E-8</v>
      </c>
      <c r="U24">
        <f t="shared" si="3"/>
        <v>1.0005834473739225E-8</v>
      </c>
      <c r="V24">
        <f t="shared" si="3"/>
        <v>4.1132071524175719E-9</v>
      </c>
      <c r="W24">
        <f t="shared" si="3"/>
        <v>1.7820303004541631E-9</v>
      </c>
      <c r="X24">
        <f t="shared" si="3"/>
        <v>8.0230628474064692E-10</v>
      </c>
      <c r="Y24">
        <f t="shared" si="3"/>
        <v>3.7138555968220126E-10</v>
      </c>
      <c r="Z24">
        <f t="shared" si="3"/>
        <v>1.7551119669176597E-10</v>
      </c>
      <c r="AA24">
        <f t="shared" si="3"/>
        <v>8.4278116386883762E-11</v>
      </c>
      <c r="AB24">
        <f t="shared" si="3"/>
        <v>4.0984011302495031E-11</v>
      </c>
      <c r="AC24">
        <f t="shared" si="3"/>
        <v>2.0135586943646424E-11</v>
      </c>
      <c r="AD24">
        <f t="shared" si="3"/>
        <v>2.2553864572067689E-14</v>
      </c>
      <c r="AE24">
        <f t="shared" si="3"/>
        <v>3.2815442441904706E-17</v>
      </c>
      <c r="AF24">
        <f t="shared" si="3"/>
        <v>5.3364636247571775E-20</v>
      </c>
      <c r="AG24">
        <f t="shared" si="3"/>
        <v>9.2325943578701223E-23</v>
      </c>
      <c r="AH24">
        <f t="shared" si="3"/>
        <v>1.6617122346969183E-25</v>
      </c>
      <c r="AI24">
        <f t="shared" si="3"/>
        <v>3.073961262576363E-28</v>
      </c>
      <c r="AJ24">
        <f t="shared" si="3"/>
        <v>5.8022086138249478E-31</v>
      </c>
      <c r="AK24">
        <f t="shared" si="3"/>
        <v>1.1122252122802406E-33</v>
      </c>
      <c r="AL24">
        <f t="shared" si="3"/>
        <v>2.1582049251491093E-36</v>
      </c>
      <c r="AN24" t="s">
        <v>33</v>
      </c>
      <c r="AO24" t="s">
        <v>34</v>
      </c>
    </row>
    <row r="25" spans="1:42" x14ac:dyDescent="0.2">
      <c r="A25">
        <v>0.2</v>
      </c>
      <c r="B25">
        <f t="shared" si="2"/>
        <v>9.7338471496908599E-40</v>
      </c>
      <c r="C25">
        <f t="shared" ref="C25:Q25" si="4">C$23*EXP(-1*($A25-$B$5*C$22)^2/(4*$B$7*C$22)-1*($B$3^2/(4*$B$9*C$22)))</f>
        <v>4.9186137137425671E-23</v>
      </c>
      <c r="D25">
        <f t="shared" si="4"/>
        <v>1.5211418217597894E-17</v>
      </c>
      <c r="E25">
        <f t="shared" si="4"/>
        <v>7.7465215749374173E-15</v>
      </c>
      <c r="F25">
        <f t="shared" si="4"/>
        <v>3.0921139657178656E-13</v>
      </c>
      <c r="G25">
        <f t="shared" si="4"/>
        <v>3.4851744356758554E-12</v>
      </c>
      <c r="H25">
        <f t="shared" si="4"/>
        <v>1.9163740928059462E-11</v>
      </c>
      <c r="I25">
        <f t="shared" si="4"/>
        <v>6.7487537944447964E-11</v>
      </c>
      <c r="J25">
        <f t="shared" si="4"/>
        <v>1.7694084184445799E-10</v>
      </c>
      <c r="K25" s="15">
        <f t="shared" si="4"/>
        <v>3.77870402450713E-10</v>
      </c>
      <c r="L25">
        <f t="shared" si="4"/>
        <v>8.9201296457805705E-9</v>
      </c>
      <c r="M25">
        <f t="shared" si="4"/>
        <v>2.0631043720913879E-8</v>
      </c>
      <c r="N25">
        <f t="shared" si="4"/>
        <v>2.7949208034424472E-8</v>
      </c>
      <c r="O25">
        <f t="shared" si="4"/>
        <v>3.1107480484821657E-8</v>
      </c>
      <c r="P25">
        <f t="shared" si="4"/>
        <v>3.16517761536916E-8</v>
      </c>
      <c r="Q25">
        <f t="shared" si="4"/>
        <v>3.0744753766826715E-8</v>
      </c>
      <c r="R25">
        <f t="shared" si="3"/>
        <v>2.9097257891231899E-8</v>
      </c>
      <c r="S25">
        <f t="shared" si="3"/>
        <v>2.7119064906415985E-8</v>
      </c>
      <c r="T25" s="15">
        <f t="shared" si="3"/>
        <v>2.5040552945670343E-8</v>
      </c>
      <c r="U25">
        <f t="shared" si="3"/>
        <v>1.0023385135678244E-8</v>
      </c>
      <c r="V25">
        <f t="shared" si="3"/>
        <v>4.1204244755361593E-9</v>
      </c>
      <c r="W25">
        <f t="shared" si="3"/>
        <v>1.7851577356550766E-9</v>
      </c>
      <c r="X25">
        <f t="shared" si="3"/>
        <v>8.0371447074896434E-10</v>
      </c>
      <c r="Y25">
        <f t="shared" si="3"/>
        <v>3.7203745206206976E-10</v>
      </c>
      <c r="Z25">
        <f t="shared" si="3"/>
        <v>1.758192869052916E-10</v>
      </c>
      <c r="AA25">
        <f t="shared" si="3"/>
        <v>8.4426062831939448E-11</v>
      </c>
      <c r="AB25">
        <f t="shared" si="3"/>
        <v>4.1055959035814961E-11</v>
      </c>
      <c r="AC25">
        <f t="shared" si="3"/>
        <v>2.017093595720544E-11</v>
      </c>
      <c r="AD25">
        <f t="shared" si="3"/>
        <v>2.25934632378749E-14</v>
      </c>
      <c r="AE25">
        <f t="shared" si="3"/>
        <v>3.2873059804506169E-17</v>
      </c>
      <c r="AF25">
        <f t="shared" si="3"/>
        <v>5.3458335564903994E-20</v>
      </c>
      <c r="AG25">
        <f t="shared" si="3"/>
        <v>9.248805413108119E-23</v>
      </c>
      <c r="AH25">
        <f t="shared" si="3"/>
        <v>1.6646299737823987E-25</v>
      </c>
      <c r="AI25">
        <f t="shared" si="3"/>
        <v>3.0793587450873968E-28</v>
      </c>
      <c r="AJ25">
        <f t="shared" si="3"/>
        <v>5.8123965884898187E-31</v>
      </c>
      <c r="AK25">
        <f t="shared" si="3"/>
        <v>1.1141781506858096E-33</v>
      </c>
      <c r="AL25">
        <f t="shared" si="3"/>
        <v>2.1619944915815706E-36</v>
      </c>
      <c r="AN25">
        <f>AN20*86400</f>
        <v>34.863157894736801</v>
      </c>
    </row>
    <row r="26" spans="1:42" x14ac:dyDescent="0.2">
      <c r="A26">
        <v>0.3</v>
      </c>
      <c r="B26">
        <f t="shared" si="2"/>
        <v>9.7448313657344798E-40</v>
      </c>
      <c r="C26">
        <f t="shared" si="3"/>
        <v>4.9257070514121249E-23</v>
      </c>
      <c r="D26">
        <f t="shared" si="3"/>
        <v>1.5234946105143928E-17</v>
      </c>
      <c r="E26">
        <f t="shared" si="3"/>
        <v>7.758908428978407E-15</v>
      </c>
      <c r="F26">
        <f t="shared" si="3"/>
        <v>3.0971553493834056E-13</v>
      </c>
      <c r="G26">
        <f t="shared" si="3"/>
        <v>3.4909295744788553E-12</v>
      </c>
      <c r="H26">
        <f t="shared" si="3"/>
        <v>1.9195672763445172E-11</v>
      </c>
      <c r="I26">
        <f t="shared" si="3"/>
        <v>6.7600746301516764E-11</v>
      </c>
      <c r="J26">
        <f t="shared" si="3"/>
        <v>1.7723919727885594E-10</v>
      </c>
      <c r="K26" s="15">
        <f t="shared" si="3"/>
        <v>3.7851019791873792E-10</v>
      </c>
      <c r="L26">
        <f t="shared" si="3"/>
        <v>8.9355127925715756E-9</v>
      </c>
      <c r="M26">
        <f t="shared" si="3"/>
        <v>2.0666838660129218E-8</v>
      </c>
      <c r="N26">
        <f t="shared" si="3"/>
        <v>2.7997846203722105E-8</v>
      </c>
      <c r="O26">
        <f t="shared" si="3"/>
        <v>3.1161712412292075E-8</v>
      </c>
      <c r="P26">
        <f t="shared" si="3"/>
        <v>3.1707023213072195E-8</v>
      </c>
      <c r="Q26">
        <f t="shared" si="3"/>
        <v>3.0798463596485982E-8</v>
      </c>
      <c r="R26">
        <f t="shared" si="3"/>
        <v>2.9148122225756889E-8</v>
      </c>
      <c r="S26">
        <f t="shared" si="3"/>
        <v>2.7166494842470757E-8</v>
      </c>
      <c r="T26" s="15">
        <f t="shared" si="3"/>
        <v>2.5084365127942112E-8</v>
      </c>
      <c r="U26">
        <f t="shared" si="3"/>
        <v>1.0040953999572512E-8</v>
      </c>
      <c r="V26">
        <f t="shared" si="3"/>
        <v>4.1276510143470393E-9</v>
      </c>
      <c r="W26">
        <f t="shared" si="3"/>
        <v>1.7882895389731536E-9</v>
      </c>
      <c r="X26">
        <f t="shared" si="3"/>
        <v>8.0512472479538939E-10</v>
      </c>
      <c r="Y26">
        <f t="shared" si="3"/>
        <v>3.7269033303055283E-10</v>
      </c>
      <c r="Z26">
        <f t="shared" si="3"/>
        <v>1.7612785487615188E-10</v>
      </c>
      <c r="AA26">
        <f t="shared" si="3"/>
        <v>8.4574242494634895E-11</v>
      </c>
      <c r="AB26">
        <f t="shared" si="3"/>
        <v>4.1128021620825137E-11</v>
      </c>
      <c r="AC26">
        <f t="shared" si="3"/>
        <v>2.0206341963450151E-11</v>
      </c>
      <c r="AD26">
        <f t="shared" si="3"/>
        <v>2.263312859231272E-14</v>
      </c>
      <c r="AE26">
        <f t="shared" si="3"/>
        <v>3.2930775580579515E-17</v>
      </c>
      <c r="AF26">
        <f t="shared" si="3"/>
        <v>5.3552196047062665E-20</v>
      </c>
      <c r="AG26">
        <f t="shared" si="3"/>
        <v>9.2650444681220189E-23</v>
      </c>
      <c r="AH26">
        <f t="shared" si="3"/>
        <v>1.6675527663625986E-25</v>
      </c>
      <c r="AI26">
        <f t="shared" si="3"/>
        <v>3.0847655944405747E-28</v>
      </c>
      <c r="AJ26">
        <f t="shared" si="3"/>
        <v>5.8226022695904341E-31</v>
      </c>
      <c r="AK26">
        <f t="shared" si="3"/>
        <v>1.1161344871431648E-33</v>
      </c>
      <c r="AL26">
        <f t="shared" si="3"/>
        <v>2.1657906577883404E-36</v>
      </c>
      <c r="AN26">
        <f>AN21*86400</f>
        <v>6.9726315789473601</v>
      </c>
    </row>
    <row r="27" spans="1:42" x14ac:dyDescent="0.2">
      <c r="A27">
        <v>0.4</v>
      </c>
      <c r="B27">
        <f t="shared" si="2"/>
        <v>9.7533832136858742E-40</v>
      </c>
      <c r="C27">
        <f t="shared" si="3"/>
        <v>4.9321925107146857E-23</v>
      </c>
      <c r="D27">
        <f t="shared" si="3"/>
        <v>1.5257235707762142E-17</v>
      </c>
      <c r="E27">
        <f t="shared" si="3"/>
        <v>7.7708281806143243E-15</v>
      </c>
      <c r="F27">
        <f t="shared" si="3"/>
        <v>3.1020494574246293E-13</v>
      </c>
      <c r="G27">
        <f t="shared" si="3"/>
        <v>3.4965481591648605E-12</v>
      </c>
      <c r="H27">
        <f t="shared" si="3"/>
        <v>1.9226969394873215E-11</v>
      </c>
      <c r="I27">
        <f t="shared" si="3"/>
        <v>6.7712023225055388E-11</v>
      </c>
      <c r="J27">
        <f t="shared" si="3"/>
        <v>1.7753311189270123E-10</v>
      </c>
      <c r="K27" s="15">
        <f t="shared" si="3"/>
        <v>3.7914157424939293E-10</v>
      </c>
      <c r="L27">
        <f t="shared" si="3"/>
        <v>8.9508103020146605E-9</v>
      </c>
      <c r="M27">
        <f t="shared" si="3"/>
        <v>2.0702522749571172E-8</v>
      </c>
      <c r="N27">
        <f t="shared" si="3"/>
        <v>2.8046393284996419E-8</v>
      </c>
      <c r="O27">
        <f t="shared" si="3"/>
        <v>3.1215882415235299E-8</v>
      </c>
      <c r="P27">
        <f t="shared" si="3"/>
        <v>3.1762234029642466E-8</v>
      </c>
      <c r="Q27">
        <f t="shared" si="3"/>
        <v>3.0852156792396855E-8</v>
      </c>
      <c r="R27">
        <f t="shared" si="3"/>
        <v>2.9198983999550623E-8</v>
      </c>
      <c r="S27">
        <f t="shared" si="3"/>
        <v>2.721393194737503E-8</v>
      </c>
      <c r="T27" s="15">
        <f t="shared" si="3"/>
        <v>2.5128190988160339E-8</v>
      </c>
      <c r="U27">
        <f t="shared" si="3"/>
        <v>1.0058541053255369E-8</v>
      </c>
      <c r="V27">
        <f t="shared" si="3"/>
        <v>4.1348867729279955E-9</v>
      </c>
      <c r="W27">
        <f t="shared" si="3"/>
        <v>1.7914257141436186E-9</v>
      </c>
      <c r="X27">
        <f t="shared" si="3"/>
        <v>8.0653704909361713E-10</v>
      </c>
      <c r="Y27">
        <f t="shared" si="3"/>
        <v>3.733442037765947E-10</v>
      </c>
      <c r="Z27">
        <f t="shared" si="3"/>
        <v>1.7643690122167264E-10</v>
      </c>
      <c r="AA27">
        <f t="shared" si="3"/>
        <v>8.4722655691374533E-11</v>
      </c>
      <c r="AB27">
        <f t="shared" si="3"/>
        <v>4.1200199218946374E-11</v>
      </c>
      <c r="AC27">
        <f t="shared" si="3"/>
        <v>2.0241805044656865E-11</v>
      </c>
      <c r="AD27">
        <f t="shared" si="3"/>
        <v>2.2672860742510792E-14</v>
      </c>
      <c r="AE27">
        <f t="shared" si="3"/>
        <v>3.2988589933258209E-17</v>
      </c>
      <c r="AF27">
        <f t="shared" si="3"/>
        <v>5.3646217965242942E-20</v>
      </c>
      <c r="AG27">
        <f t="shared" si="3"/>
        <v>9.2813115704442997E-23</v>
      </c>
      <c r="AH27">
        <f t="shared" si="3"/>
        <v>1.6704806210661121E-25</v>
      </c>
      <c r="AI27">
        <f t="shared" si="3"/>
        <v>3.0901818266949376E-28</v>
      </c>
      <c r="AJ27">
        <f t="shared" si="3"/>
        <v>5.8328256875763302E-31</v>
      </c>
      <c r="AK27">
        <f t="shared" si="3"/>
        <v>1.1180942275097107E-33</v>
      </c>
      <c r="AL27">
        <f t="shared" si="3"/>
        <v>2.1695934351672202E-36</v>
      </c>
      <c r="AN27">
        <f>AN22*86400</f>
        <v>3.48631578947368</v>
      </c>
    </row>
    <row r="28" spans="1:42" x14ac:dyDescent="0.2">
      <c r="A28">
        <v>0.5</v>
      </c>
      <c r="B28">
        <f t="shared" si="2"/>
        <v>9.7594962709684548E-40</v>
      </c>
      <c r="C28">
        <f t="shared" si="3"/>
        <v>4.9380676648872635E-23</v>
      </c>
      <c r="D28">
        <f t="shared" si="3"/>
        <v>1.5278281486957349E-17</v>
      </c>
      <c r="E28">
        <f t="shared" si="3"/>
        <v>7.7822786174476415E-15</v>
      </c>
      <c r="F28">
        <f t="shared" si="3"/>
        <v>3.106795566104657E-13</v>
      </c>
      <c r="G28">
        <f t="shared" si="3"/>
        <v>3.5020295001958385E-12</v>
      </c>
      <c r="H28">
        <f t="shared" si="3"/>
        <v>1.9257627543843739E-11</v>
      </c>
      <c r="I28">
        <f t="shared" si="3"/>
        <v>6.7821358557882736E-11</v>
      </c>
      <c r="J28">
        <f t="shared" si="3"/>
        <v>1.7782256193895126E-10</v>
      </c>
      <c r="K28" s="15">
        <f t="shared" si="3"/>
        <v>3.7976448572514779E-10</v>
      </c>
      <c r="L28">
        <f t="shared" si="3"/>
        <v>8.9660216437775323E-9</v>
      </c>
      <c r="M28">
        <f t="shared" si="3"/>
        <v>2.0738095201105008E-8</v>
      </c>
      <c r="N28">
        <f t="shared" si="3"/>
        <v>2.8094848511419689E-8</v>
      </c>
      <c r="O28">
        <f t="shared" si="3"/>
        <v>3.1269989842476408E-8</v>
      </c>
      <c r="P28">
        <f t="shared" si="3"/>
        <v>3.1817408078649687E-8</v>
      </c>
      <c r="Q28">
        <f t="shared" si="3"/>
        <v>3.0905832940742007E-8</v>
      </c>
      <c r="R28">
        <f t="shared" si="3"/>
        <v>2.924984288918443E-8</v>
      </c>
      <c r="S28">
        <f t="shared" si="3"/>
        <v>2.7261375969216502E-8</v>
      </c>
      <c r="T28" s="15">
        <f t="shared" si="3"/>
        <v>2.5172030330352135E-8</v>
      </c>
      <c r="U28">
        <f t="shared" si="3"/>
        <v>1.0076146284470427E-8</v>
      </c>
      <c r="V28">
        <f t="shared" si="3"/>
        <v>4.1421317553408419E-9</v>
      </c>
      <c r="W28">
        <f t="shared" si="3"/>
        <v>1.7945662649000298E-9</v>
      </c>
      <c r="X28">
        <f t="shared" si="3"/>
        <v>8.0795144585811439E-10</v>
      </c>
      <c r="Y28">
        <f t="shared" si="3"/>
        <v>3.7399906548998553E-10</v>
      </c>
      <c r="Z28">
        <f t="shared" si="3"/>
        <v>1.7674642655974945E-10</v>
      </c>
      <c r="AA28">
        <f t="shared" si="3"/>
        <v>8.4871302738897915E-11</v>
      </c>
      <c r="AB28">
        <f t="shared" si="3"/>
        <v>4.1272491991786356E-11</v>
      </c>
      <c r="AC28">
        <f t="shared" si="3"/>
        <v>2.0277325283203206E-11</v>
      </c>
      <c r="AD28">
        <f t="shared" si="3"/>
        <v>2.2712659795761245E-14</v>
      </c>
      <c r="AE28">
        <f t="shared" si="3"/>
        <v>3.3046503025938598E-17</v>
      </c>
      <c r="AF28">
        <f t="shared" si="3"/>
        <v>5.3740401591086852E-20</v>
      </c>
      <c r="AG28">
        <f t="shared" si="3"/>
        <v>9.2976067676869412E-23</v>
      </c>
      <c r="AH28">
        <f t="shared" si="3"/>
        <v>1.6734135465361569E-25</v>
      </c>
      <c r="AI28">
        <f t="shared" si="3"/>
        <v>3.0956074579368681E-28</v>
      </c>
      <c r="AJ28">
        <f t="shared" si="3"/>
        <v>5.843066872949292E-31</v>
      </c>
      <c r="AK28">
        <f t="shared" si="3"/>
        <v>1.1200573776529157E-33</v>
      </c>
      <c r="AL28">
        <f t="shared" si="3"/>
        <v>2.1734028351356219E-36</v>
      </c>
    </row>
    <row r="29" spans="1:42" x14ac:dyDescent="0.2">
      <c r="A29">
        <v>0.6</v>
      </c>
      <c r="B29">
        <f t="shared" si="2"/>
        <v>9.7631659442740505E-40</v>
      </c>
      <c r="C29">
        <f t="shared" si="3"/>
        <v>4.9433303136890531E-23</v>
      </c>
      <c r="D29">
        <f t="shared" si="3"/>
        <v>1.5298078208304637E-17</v>
      </c>
      <c r="E29">
        <f t="shared" si="3"/>
        <v>7.7932576120316446E-15</v>
      </c>
      <c r="F29">
        <f t="shared" si="3"/>
        <v>3.1113929728333412E-13</v>
      </c>
      <c r="G29">
        <f t="shared" si="3"/>
        <v>3.5073729241500702E-12</v>
      </c>
      <c r="H29">
        <f t="shared" si="3"/>
        <v>1.928764399520452E-11</v>
      </c>
      <c r="I29">
        <f t="shared" si="3"/>
        <v>6.792874230888315E-11</v>
      </c>
      <c r="J29">
        <f t="shared" si="3"/>
        <v>1.7810752400479639E-10</v>
      </c>
      <c r="K29" s="15">
        <f t="shared" si="3"/>
        <v>3.803788871897598E-10</v>
      </c>
      <c r="L29">
        <f t="shared" si="3"/>
        <v>8.9811462898654293E-9</v>
      </c>
      <c r="M29">
        <f t="shared" si="3"/>
        <v>2.0773555228038801E-8</v>
      </c>
      <c r="N29">
        <f t="shared" si="3"/>
        <v>2.8143211116565035E-8</v>
      </c>
      <c r="O29">
        <f t="shared" si="3"/>
        <v>3.1324034042651968E-8</v>
      </c>
      <c r="P29">
        <f t="shared" si="3"/>
        <v>3.1872544834889576E-8</v>
      </c>
      <c r="Q29">
        <f t="shared" si="3"/>
        <v>3.0959491627166687E-8</v>
      </c>
      <c r="R29">
        <f t="shared" si="3"/>
        <v>2.9300698570692927E-8</v>
      </c>
      <c r="S29">
        <f t="shared" si="3"/>
        <v>2.7308826655585526E-8</v>
      </c>
      <c r="T29" s="15">
        <f t="shared" si="3"/>
        <v>2.5215882958101057E-8</v>
      </c>
      <c r="U29">
        <f t="shared" si="3"/>
        <v>1.0093769680871422E-8</v>
      </c>
      <c r="V29">
        <f t="shared" si="3"/>
        <v>4.1493859656313754E-9</v>
      </c>
      <c r="W29">
        <f t="shared" si="3"/>
        <v>1.7977111949742563E-9</v>
      </c>
      <c r="X29">
        <f t="shared" si="3"/>
        <v>8.09367917304109E-10</v>
      </c>
      <c r="Y29">
        <f t="shared" si="3"/>
        <v>3.7465491936135845E-10</v>
      </c>
      <c r="Z29">
        <f t="shared" si="3"/>
        <v>1.7705643150884609E-10</v>
      </c>
      <c r="AA29">
        <f t="shared" si="3"/>
        <v>8.5020183954280368E-11</v>
      </c>
      <c r="AB29">
        <f t="shared" si="3"/>
        <v>4.1344900101140059E-11</v>
      </c>
      <c r="AC29">
        <f t="shared" si="3"/>
        <v>2.0312902761568391E-11</v>
      </c>
      <c r="AD29">
        <f t="shared" si="3"/>
        <v>2.2752525859519761E-14</v>
      </c>
      <c r="AE29">
        <f t="shared" si="3"/>
        <v>3.3104515022278725E-17</v>
      </c>
      <c r="AF29">
        <f t="shared" si="3"/>
        <v>5.383474719668277E-20</v>
      </c>
      <c r="AG29">
        <f t="shared" si="3"/>
        <v>9.3139301075410823E-23</v>
      </c>
      <c r="AH29">
        <f t="shared" si="3"/>
        <v>1.6763515514303936E-25</v>
      </c>
      <c r="AI29">
        <f t="shared" si="3"/>
        <v>3.1010425042799166E-28</v>
      </c>
      <c r="AJ29">
        <f t="shared" si="3"/>
        <v>5.8533258562627005E-31</v>
      </c>
      <c r="AK29">
        <f t="shared" si="3"/>
        <v>1.1220239434502334E-33</v>
      </c>
      <c r="AL29">
        <f t="shared" si="3"/>
        <v>2.1772188691304411E-36</v>
      </c>
      <c r="AN29" t="s">
        <v>62</v>
      </c>
    </row>
    <row r="30" spans="1:42" x14ac:dyDescent="0.2">
      <c r="A30">
        <v>0.7</v>
      </c>
      <c r="B30">
        <f t="shared" si="2"/>
        <v>9.7643894753137594E-40</v>
      </c>
      <c r="C30">
        <f t="shared" si="3"/>
        <v>4.9479784847747541E-23</v>
      </c>
      <c r="D30">
        <f t="shared" si="3"/>
        <v>1.5316620943618698E-17</v>
      </c>
      <c r="E30">
        <f t="shared" si="3"/>
        <v>7.8037631225291605E-15</v>
      </c>
      <c r="F30">
        <f t="shared" si="3"/>
        <v>3.1158409963405686E-13</v>
      </c>
      <c r="G30">
        <f t="shared" si="3"/>
        <v>3.5125777738600469E-12</v>
      </c>
      <c r="H30">
        <f t="shared" si="3"/>
        <v>1.9317015597712917E-11</v>
      </c>
      <c r="I30">
        <f t="shared" si="3"/>
        <v>6.803416465452771E-11</v>
      </c>
      <c r="J30">
        <f t="shared" si="3"/>
        <v>1.7838797501481387E-10</v>
      </c>
      <c r="K30" s="15">
        <f t="shared" si="3"/>
        <v>3.8098473405372721E-10</v>
      </c>
      <c r="L30">
        <f t="shared" si="3"/>
        <v>8.9961837146515729E-9</v>
      </c>
      <c r="M30">
        <f t="shared" si="3"/>
        <v>2.0808902045152229E-8</v>
      </c>
      <c r="N30">
        <f t="shared" si="3"/>
        <v>2.8191480334426334E-8</v>
      </c>
      <c r="O30">
        <f t="shared" si="3"/>
        <v>3.1378014364222754E-8</v>
      </c>
      <c r="P30">
        <f t="shared" si="3"/>
        <v>3.1927643772714411E-8</v>
      </c>
      <c r="Q30">
        <f t="shared" si="3"/>
        <v>3.1013132436783746E-8</v>
      </c>
      <c r="R30">
        <f t="shared" si="3"/>
        <v>2.9351550719577126E-8</v>
      </c>
      <c r="S30">
        <f t="shared" si="3"/>
        <v>2.7356283753576998E-8</v>
      </c>
      <c r="T30" s="15">
        <f t="shared" si="3"/>
        <v>2.5259748674548235E-8</v>
      </c>
      <c r="U30">
        <f t="shared" si="3"/>
        <v>1.0111411230022139E-8</v>
      </c>
      <c r="V30">
        <f t="shared" si="3"/>
        <v>4.1566494078293277E-9</v>
      </c>
      <c r="W30">
        <f t="shared" si="3"/>
        <v>1.8008605080964669E-9</v>
      </c>
      <c r="X30">
        <f t="shared" si="3"/>
        <v>8.1078646564759176E-10</v>
      </c>
      <c r="Y30">
        <f t="shared" si="3"/>
        <v>3.7531176658219036E-10</v>
      </c>
      <c r="Z30">
        <f t="shared" si="3"/>
        <v>1.7736691668799634E-10</v>
      </c>
      <c r="AA30">
        <f t="shared" si="3"/>
        <v>8.5169299654933411E-11</v>
      </c>
      <c r="AB30">
        <f t="shared" si="3"/>
        <v>4.1417423708990051E-11</v>
      </c>
      <c r="AC30">
        <f t="shared" si="3"/>
        <v>2.0348537562333299E-11</v>
      </c>
      <c r="AD30">
        <f t="shared" si="3"/>
        <v>2.2792459041405399E-14</v>
      </c>
      <c r="AE30">
        <f t="shared" si="3"/>
        <v>3.3162626086199277E-17</v>
      </c>
      <c r="AF30">
        <f t="shared" si="3"/>
        <v>5.3929255054565871E-20</v>
      </c>
      <c r="AG30">
        <f t="shared" si="3"/>
        <v>9.3302816377774274E-23</v>
      </c>
      <c r="AH30">
        <f t="shared" si="3"/>
        <v>1.6792946444210468E-25</v>
      </c>
      <c r="AI30">
        <f t="shared" si="3"/>
        <v>3.1064869818648024E-28</v>
      </c>
      <c r="AJ30">
        <f t="shared" si="3"/>
        <v>5.8636026681218609E-31</v>
      </c>
      <c r="AK30">
        <f t="shared" si="3"/>
        <v>1.1239939307891111E-33</v>
      </c>
      <c r="AL30">
        <f t="shared" si="3"/>
        <v>2.1810415486081261E-36</v>
      </c>
      <c r="AN30">
        <f>285/AN25</f>
        <v>8.1748188405797197</v>
      </c>
      <c r="AO30" t="s">
        <v>63</v>
      </c>
      <c r="AP30" t="s">
        <v>66</v>
      </c>
    </row>
    <row r="31" spans="1:42" x14ac:dyDescent="0.2">
      <c r="A31">
        <v>0.8</v>
      </c>
      <c r="B31">
        <f t="shared" si="2"/>
        <v>9.7631659442740505E-40</v>
      </c>
      <c r="C31">
        <f t="shared" si="3"/>
        <v>4.9520104349263732E-23</v>
      </c>
      <c r="D31">
        <f t="shared" si="3"/>
        <v>1.5333905072999013E-17</v>
      </c>
      <c r="E31">
        <f t="shared" si="3"/>
        <v>7.8137931933455249E-15</v>
      </c>
      <c r="F31">
        <f t="shared" si="3"/>
        <v>3.1201389768445386E-13</v>
      </c>
      <c r="G31">
        <f t="shared" si="3"/>
        <v>3.5176434085471303E-12</v>
      </c>
      <c r="H31">
        <f t="shared" si="3"/>
        <v>1.934573926458703E-11</v>
      </c>
      <c r="I31">
        <f t="shared" si="3"/>
        <v>6.8137615940371384E-11</v>
      </c>
      <c r="J31">
        <f t="shared" si="3"/>
        <v>1.78663892234081E-10</v>
      </c>
      <c r="K31" s="15">
        <f t="shared" si="3"/>
        <v>3.8158198229967829E-10</v>
      </c>
      <c r="L31">
        <f t="shared" si="3"/>
        <v>9.0111333949075551E-9</v>
      </c>
      <c r="M31">
        <f t="shared" si="3"/>
        <v>2.0844134868725376E-8</v>
      </c>
      <c r="N31">
        <f t="shared" si="3"/>
        <v>2.8239655399438208E-8</v>
      </c>
      <c r="O31">
        <f t="shared" si="3"/>
        <v>3.143193015548652E-8</v>
      </c>
      <c r="P31">
        <f t="shared" si="3"/>
        <v>3.1982704366040941E-8</v>
      </c>
      <c r="Q31">
        <f t="shared" si="3"/>
        <v>3.1066754954178602E-8</v>
      </c>
      <c r="R31">
        <f t="shared" si="3"/>
        <v>2.9402399010807587E-8</v>
      </c>
      <c r="S31">
        <f t="shared" si="3"/>
        <v>2.7403747009792393E-8</v>
      </c>
      <c r="T31" s="15">
        <f t="shared" si="3"/>
        <v>2.5303627282393594E-8</v>
      </c>
      <c r="U31">
        <f t="shared" ref="C31:AL38" si="5">U$23*EXP(-1*($A31-$B$5*U$22)^2/(4*$B$7*U$22)-1*($B$3^2/(4*$B$9*U$22)))</f>
        <v>1.0129070919396329E-8</v>
      </c>
      <c r="V31">
        <f t="shared" si="5"/>
        <v>4.1639220859483331E-9</v>
      </c>
      <c r="W31">
        <f t="shared" si="5"/>
        <v>1.8040142079951274E-9</v>
      </c>
      <c r="X31">
        <f t="shared" si="5"/>
        <v>8.1220709310531397E-10</v>
      </c>
      <c r="Y31">
        <f t="shared" si="5"/>
        <v>3.7596960834480308E-10</v>
      </c>
      <c r="Z31">
        <f t="shared" si="5"/>
        <v>1.7767788271680321E-10</v>
      </c>
      <c r="AA31">
        <f t="shared" si="5"/>
        <v>8.5318650158604339E-11</v>
      </c>
      <c r="AB31">
        <f t="shared" si="5"/>
        <v>4.1490062977506272E-11</v>
      </c>
      <c r="AC31">
        <f t="shared" si="5"/>
        <v>2.0384229768180482E-11</v>
      </c>
      <c r="AD31">
        <f t="shared" si="5"/>
        <v>2.2832459449200514E-14</v>
      </c>
      <c r="AE31">
        <f t="shared" si="5"/>
        <v>3.3220836381883946E-17</v>
      </c>
      <c r="AF31">
        <f t="shared" si="5"/>
        <v>5.4023925437720023E-20</v>
      </c>
      <c r="AG31">
        <f t="shared" si="5"/>
        <v>9.3466614062464736E-23</v>
      </c>
      <c r="AH31">
        <f t="shared" si="5"/>
        <v>1.682242834195036E-25</v>
      </c>
      <c r="AI31">
        <f t="shared" si="5"/>
        <v>3.1119409068598561E-28</v>
      </c>
      <c r="AJ31">
        <f t="shared" si="5"/>
        <v>5.8738973391845169E-31</v>
      </c>
      <c r="AK31">
        <f t="shared" si="5"/>
        <v>1.1259673455671274E-33</v>
      </c>
      <c r="AL31">
        <f t="shared" si="5"/>
        <v>2.1848708850448635E-36</v>
      </c>
      <c r="AN31">
        <f>285/AN26</f>
        <v>40.874094202898597</v>
      </c>
      <c r="AO31">
        <f>AN31/30</f>
        <v>1.3624698067632866</v>
      </c>
      <c r="AP31" t="s">
        <v>65</v>
      </c>
    </row>
    <row r="32" spans="1:42" x14ac:dyDescent="0.2">
      <c r="A32">
        <v>0.9</v>
      </c>
      <c r="B32">
        <f t="shared" si="2"/>
        <v>9.7594962709684548E-40</v>
      </c>
      <c r="C32">
        <f t="shared" si="5"/>
        <v>4.9554246511429547E-23</v>
      </c>
      <c r="D32">
        <f t="shared" si="5"/>
        <v>1.5349926286747594E-17</v>
      </c>
      <c r="E32">
        <f t="shared" si="5"/>
        <v>7.8233459557350728E-15</v>
      </c>
      <c r="F32">
        <f t="shared" si="5"/>
        <v>3.1242862762148357E-13</v>
      </c>
      <c r="G32">
        <f t="shared" si="5"/>
        <v>3.5225692039530194E-12</v>
      </c>
      <c r="H32">
        <f t="shared" si="5"/>
        <v>1.9373811974046258E-11</v>
      </c>
      <c r="I32">
        <f t="shared" si="5"/>
        <v>6.8239086682526657E-11</v>
      </c>
      <c r="J32">
        <f t="shared" si="5"/>
        <v>1.7893525327124545E-10</v>
      </c>
      <c r="K32" s="15">
        <f t="shared" si="5"/>
        <v>3.8217058848769952E-10</v>
      </c>
      <c r="L32">
        <f t="shared" si="5"/>
        <v>9.0259948098335654E-9</v>
      </c>
      <c r="M32">
        <f t="shared" si="5"/>
        <v>2.0879252916567466E-8</v>
      </c>
      <c r="N32">
        <f t="shared" si="5"/>
        <v>2.8287735546495844E-8</v>
      </c>
      <c r="O32">
        <f t="shared" si="5"/>
        <v>3.1485780764590791E-8</v>
      </c>
      <c r="P32">
        <f t="shared" si="5"/>
        <v>3.2037726088358531E-8</v>
      </c>
      <c r="Q32">
        <f t="shared" si="5"/>
        <v>3.1120358763414336E-8</v>
      </c>
      <c r="R32">
        <f t="shared" si="5"/>
        <v>2.9453243118827573E-8</v>
      </c>
      <c r="S32">
        <f t="shared" si="5"/>
        <v>2.7451216170341686E-8</v>
      </c>
      <c r="T32" s="15">
        <f t="shared" si="5"/>
        <v>2.5347518583897098E-8</v>
      </c>
      <c r="U32">
        <f t="shared" si="5"/>
        <v>1.0146748736377583E-8</v>
      </c>
      <c r="V32">
        <f t="shared" si="5"/>
        <v>4.1712040039858701E-9</v>
      </c>
      <c r="W32">
        <f t="shared" si="5"/>
        <v>1.8071722983969742E-9</v>
      </c>
      <c r="X32">
        <f t="shared" si="5"/>
        <v>8.1362980189477915E-10</v>
      </c>
      <c r="Y32">
        <f t="shared" si="5"/>
        <v>3.7662844584235883E-10</v>
      </c>
      <c r="Z32">
        <f t="shared" si="5"/>
        <v>1.7798933021543879E-10</v>
      </c>
      <c r="AA32">
        <f t="shared" si="5"/>
        <v>8.546823578337765E-11</v>
      </c>
      <c r="AB32">
        <f t="shared" si="5"/>
        <v>4.1562818069046706E-11</v>
      </c>
      <c r="AC32">
        <f t="shared" si="5"/>
        <v>2.0419979461894497E-11</v>
      </c>
      <c r="AD32">
        <f t="shared" si="5"/>
        <v>2.2872527190851761E-14</v>
      </c>
      <c r="AE32">
        <f t="shared" si="5"/>
        <v>3.3279146073778909E-17</v>
      </c>
      <c r="AF32">
        <f t="shared" si="5"/>
        <v>5.4118758619576025E-20</v>
      </c>
      <c r="AG32">
        <f t="shared" si="5"/>
        <v>9.3630694608780368E-23</v>
      </c>
      <c r="AH32">
        <f t="shared" si="5"/>
        <v>1.6851961294537483E-25</v>
      </c>
      <c r="AI32">
        <f t="shared" si="5"/>
        <v>3.1174042954604249E-28</v>
      </c>
      <c r="AJ32">
        <f t="shared" si="5"/>
        <v>5.884209900160055E-31</v>
      </c>
      <c r="AK32">
        <f t="shared" si="5"/>
        <v>1.1279441936918725E-33</v>
      </c>
      <c r="AL32">
        <f t="shared" si="5"/>
        <v>2.1887068899363643E-36</v>
      </c>
      <c r="AN32">
        <f>285/AN27</f>
        <v>81.748188405797194</v>
      </c>
      <c r="AO32">
        <f>AN32/30</f>
        <v>2.7249396135265731</v>
      </c>
      <c r="AP32" t="s">
        <v>64</v>
      </c>
    </row>
    <row r="33" spans="1:41" x14ac:dyDescent="0.2">
      <c r="A33">
        <v>1</v>
      </c>
      <c r="B33">
        <f t="shared" si="2"/>
        <v>9.7533832136858742E-40</v>
      </c>
      <c r="C33">
        <f t="shared" si="5"/>
        <v>4.9582198515865651E-23</v>
      </c>
      <c r="D33">
        <f t="shared" si="5"/>
        <v>1.5364680587160348E-17</v>
      </c>
      <c r="E33">
        <f t="shared" si="5"/>
        <v>7.8324196283815568E-15</v>
      </c>
      <c r="F33">
        <f t="shared" si="5"/>
        <v>3.1282822781303333E-13</v>
      </c>
      <c r="G33">
        <f t="shared" si="5"/>
        <v>3.5273545524679488E-12</v>
      </c>
      <c r="H33">
        <f t="shared" si="5"/>
        <v>1.9401230769841139E-11</v>
      </c>
      <c r="I33">
        <f t="shared" si="5"/>
        <v>6.8338567569111234E-11</v>
      </c>
      <c r="J33">
        <f t="shared" si="5"/>
        <v>1.7920203608155388E-10</v>
      </c>
      <c r="K33" s="15">
        <f t="shared" si="5"/>
        <v>3.8275050976060007E-10</v>
      </c>
      <c r="L33">
        <f t="shared" si="5"/>
        <v>9.0407674410885972E-9</v>
      </c>
      <c r="M33">
        <f t="shared" si="5"/>
        <v>2.0914255408045615E-8</v>
      </c>
      <c r="N33">
        <f t="shared" si="5"/>
        <v>2.8335720010975174E-8</v>
      </c>
      <c r="O33">
        <f t="shared" si="5"/>
        <v>3.1539565539545727E-8</v>
      </c>
      <c r="P33">
        <f t="shared" si="5"/>
        <v>3.2092708412737167E-8</v>
      </c>
      <c r="Q33">
        <f t="shared" si="5"/>
        <v>3.1173943448036738E-8</v>
      </c>
      <c r="R33">
        <f t="shared" si="5"/>
        <v>2.9504082717556213E-8</v>
      </c>
      <c r="S33">
        <f t="shared" si="5"/>
        <v>2.7498690980845324E-8</v>
      </c>
      <c r="T33" s="15">
        <f t="shared" si="5"/>
        <v>2.53914223808799E-8</v>
      </c>
      <c r="U33">
        <f t="shared" si="5"/>
        <v>1.016444466825927E-8</v>
      </c>
      <c r="V33">
        <f t="shared" si="5"/>
        <v>4.1784951659232476E-9</v>
      </c>
      <c r="W33">
        <f t="shared" si="5"/>
        <v>1.810334783027014E-9</v>
      </c>
      <c r="X33">
        <f t="shared" si="5"/>
        <v>8.1505459423424602E-10</v>
      </c>
      <c r="Y33">
        <f t="shared" si="5"/>
        <v>3.7728828026886439E-10</v>
      </c>
      <c r="Z33">
        <f t="shared" si="5"/>
        <v>1.7830125980464553E-10</v>
      </c>
      <c r="AA33">
        <f t="shared" si="5"/>
        <v>8.5618056847673392E-11</v>
      </c>
      <c r="AB33">
        <f t="shared" si="5"/>
        <v>4.1635689146156944E-11</v>
      </c>
      <c r="AC33">
        <f t="shared" si="5"/>
        <v>2.0455786726361697E-11</v>
      </c>
      <c r="AD33">
        <f t="shared" si="5"/>
        <v>2.2912662374469568E-14</v>
      </c>
      <c r="AE33">
        <f t="shared" si="5"/>
        <v>3.3337555326594873E-17</v>
      </c>
      <c r="AF33">
        <f t="shared" si="5"/>
        <v>5.4213754874015932E-20</v>
      </c>
      <c r="AG33">
        <f t="shared" si="5"/>
        <v>9.3795058496821839E-23</v>
      </c>
      <c r="AH33">
        <f t="shared" si="5"/>
        <v>1.6881545389133509E-25</v>
      </c>
      <c r="AI33">
        <f t="shared" si="5"/>
        <v>3.1228771638895826E-28</v>
      </c>
      <c r="AJ33">
        <f t="shared" si="5"/>
        <v>5.8945403818105515E-31</v>
      </c>
      <c r="AK33">
        <f t="shared" si="5"/>
        <v>1.1299244810810537E-33</v>
      </c>
      <c r="AL33">
        <f t="shared" si="5"/>
        <v>2.1925495747980833E-36</v>
      </c>
    </row>
    <row r="34" spans="1:41" x14ac:dyDescent="0.2">
      <c r="A34">
        <v>2</v>
      </c>
      <c r="B34">
        <f t="shared" si="2"/>
        <v>9.5597740876262587E-40</v>
      </c>
      <c r="C34">
        <f t="shared" si="5"/>
        <v>4.9520104349263732E-23</v>
      </c>
      <c r="D34">
        <f t="shared" si="5"/>
        <v>1.5441889875281023E-17</v>
      </c>
      <c r="E34">
        <f t="shared" si="5"/>
        <v>7.8964780680850729E-15</v>
      </c>
      <c r="F34">
        <f t="shared" si="5"/>
        <v>3.1598012297328755E-13</v>
      </c>
      <c r="G34">
        <f t="shared" si="5"/>
        <v>3.5673619281008087E-12</v>
      </c>
      <c r="H34">
        <f t="shared" si="5"/>
        <v>1.9638850960921589E-11</v>
      </c>
      <c r="I34">
        <f t="shared" si="5"/>
        <v>6.9222011523024103E-11</v>
      </c>
      <c r="J34">
        <f t="shared" si="5"/>
        <v>1.8161346551816681E-10</v>
      </c>
      <c r="K34" s="15">
        <f t="shared" si="5"/>
        <v>3.8806305042887928E-10</v>
      </c>
      <c r="L34">
        <f t="shared" si="5"/>
        <v>9.1834984345906405E-9</v>
      </c>
      <c r="M34">
        <f t="shared" si="5"/>
        <v>2.1257754154939874E-8</v>
      </c>
      <c r="N34">
        <f t="shared" si="5"/>
        <v>2.8810134280400656E-8</v>
      </c>
      <c r="O34">
        <f t="shared" si="5"/>
        <v>3.2073648900668212E-8</v>
      </c>
      <c r="P34">
        <f t="shared" si="5"/>
        <v>3.2640248561694195E-8</v>
      </c>
      <c r="Q34">
        <f t="shared" si="5"/>
        <v>3.1708646460946439E-8</v>
      </c>
      <c r="R34">
        <f t="shared" si="5"/>
        <v>3.0012158587688646E-8</v>
      </c>
      <c r="S34">
        <f t="shared" si="5"/>
        <v>2.7973693523878626E-8</v>
      </c>
      <c r="T34" s="15">
        <f t="shared" si="5"/>
        <v>2.5831103691488927E-8</v>
      </c>
      <c r="U34">
        <f t="shared" si="5"/>
        <v>1.0342397446436186E-8</v>
      </c>
      <c r="V34">
        <f t="shared" si="5"/>
        <v>4.2519160640186024E-9</v>
      </c>
      <c r="W34">
        <f t="shared" si="5"/>
        <v>1.8422021301136162E-9</v>
      </c>
      <c r="X34">
        <f t="shared" si="5"/>
        <v>8.2941760142721544E-10</v>
      </c>
      <c r="Y34">
        <f t="shared" si="5"/>
        <v>3.8394171890852131E-10</v>
      </c>
      <c r="Z34">
        <f t="shared" si="5"/>
        <v>1.8144720764881804E-10</v>
      </c>
      <c r="AA34">
        <f t="shared" si="5"/>
        <v>8.7129286957914559E-11</v>
      </c>
      <c r="AB34">
        <f t="shared" si="5"/>
        <v>4.237081501827873E-11</v>
      </c>
      <c r="AC34">
        <f t="shared" si="5"/>
        <v>2.0817044070538475E-11</v>
      </c>
      <c r="AD34">
        <f t="shared" si="5"/>
        <v>2.331774742093534E-14</v>
      </c>
      <c r="AE34">
        <f t="shared" si="5"/>
        <v>3.3927160131090277E-17</v>
      </c>
      <c r="AF34">
        <f t="shared" si="5"/>
        <v>5.5172746987146147E-20</v>
      </c>
      <c r="AG34">
        <f t="shared" si="5"/>
        <v>9.5454387367902923E-23</v>
      </c>
      <c r="AH34">
        <f t="shared" si="5"/>
        <v>1.7180218426105193E-25</v>
      </c>
      <c r="AI34">
        <f t="shared" si="5"/>
        <v>3.1781308274921545E-28</v>
      </c>
      <c r="AJ34">
        <f t="shared" si="5"/>
        <v>5.9988376405675185E-31</v>
      </c>
      <c r="AK34">
        <f t="shared" si="5"/>
        <v>1.1499178236530313E-33</v>
      </c>
      <c r="AL34">
        <f t="shared" si="5"/>
        <v>2.2313463693128469E-36</v>
      </c>
      <c r="AN34" t="s">
        <v>67</v>
      </c>
    </row>
    <row r="35" spans="1:41" x14ac:dyDescent="0.2">
      <c r="A35">
        <v>3</v>
      </c>
      <c r="B35">
        <f t="shared" si="2"/>
        <v>9.138089284971177E-40</v>
      </c>
      <c r="C35">
        <f t="shared" si="5"/>
        <v>4.8842179543070211E-23</v>
      </c>
      <c r="D35">
        <f t="shared" si="5"/>
        <v>1.5390374026975883E-17</v>
      </c>
      <c r="E35">
        <f t="shared" si="5"/>
        <v>7.9113350309088851E-15</v>
      </c>
      <c r="F35">
        <f t="shared" si="5"/>
        <v>3.1756795945427692E-13</v>
      </c>
      <c r="G35">
        <f t="shared" si="5"/>
        <v>3.5927842282612961E-12</v>
      </c>
      <c r="H35">
        <f t="shared" si="5"/>
        <v>1.9808332985509102E-11</v>
      </c>
      <c r="I35">
        <f t="shared" si="5"/>
        <v>6.9897555489237643E-11</v>
      </c>
      <c r="J35">
        <f t="shared" si="5"/>
        <v>1.8354550553712809E-10</v>
      </c>
      <c r="K35" s="15">
        <f t="shared" si="5"/>
        <v>3.9246447478155187E-10</v>
      </c>
      <c r="L35">
        <f t="shared" si="5"/>
        <v>9.3168002850543593E-9</v>
      </c>
      <c r="M35">
        <f t="shared" si="5"/>
        <v>2.158885124007668E-8</v>
      </c>
      <c r="N35">
        <f t="shared" si="5"/>
        <v>2.9274143546241973E-8</v>
      </c>
      <c r="O35">
        <f t="shared" si="5"/>
        <v>3.2600431135596246E-8</v>
      </c>
      <c r="P35">
        <f t="shared" si="5"/>
        <v>3.3183266494264853E-8</v>
      </c>
      <c r="Q35">
        <f t="shared" si="5"/>
        <v>3.2240975269666113E-8</v>
      </c>
      <c r="R35">
        <f t="shared" si="5"/>
        <v>3.0519421072372906E-8</v>
      </c>
      <c r="S35">
        <f t="shared" si="5"/>
        <v>2.8448977688051224E-8</v>
      </c>
      <c r="T35" s="15">
        <f t="shared" si="5"/>
        <v>2.6271813343696051E-8</v>
      </c>
      <c r="U35">
        <f t="shared" si="5"/>
        <v>1.052214706380773E-8</v>
      </c>
      <c r="V35">
        <f t="shared" si="5"/>
        <v>4.326265609750095E-9</v>
      </c>
      <c r="W35">
        <f t="shared" si="5"/>
        <v>1.8745129841638729E-9</v>
      </c>
      <c r="X35">
        <f t="shared" si="5"/>
        <v>8.439914091677413E-10</v>
      </c>
      <c r="Y35">
        <f t="shared" si="5"/>
        <v>3.9069617008251153E-10</v>
      </c>
      <c r="Z35">
        <f t="shared" si="5"/>
        <v>1.8464205159954614E-10</v>
      </c>
      <c r="AA35">
        <f t="shared" si="5"/>
        <v>8.8664413789282598E-11</v>
      </c>
      <c r="AB35">
        <f t="shared" si="5"/>
        <v>4.3117719648344084E-11</v>
      </c>
      <c r="AC35">
        <f t="shared" si="5"/>
        <v>2.1184150425614397E-11</v>
      </c>
      <c r="AD35">
        <f t="shared" si="5"/>
        <v>2.3729696813168923E-14</v>
      </c>
      <c r="AE35">
        <f t="shared" si="5"/>
        <v>3.4526904183061014E-17</v>
      </c>
      <c r="AF35">
        <f t="shared" si="5"/>
        <v>5.6148350992454453E-20</v>
      </c>
      <c r="AG35">
        <f t="shared" si="5"/>
        <v>9.714258450326345E-23</v>
      </c>
      <c r="AH35">
        <f t="shared" si="5"/>
        <v>1.7484102637074002E-25</v>
      </c>
      <c r="AI35">
        <f t="shared" si="5"/>
        <v>3.2343505245212151E-28</v>
      </c>
      <c r="AJ35">
        <f t="shared" si="5"/>
        <v>6.1049611961011134E-31</v>
      </c>
      <c r="AK35">
        <f t="shared" si="5"/>
        <v>1.1702616776681388E-33</v>
      </c>
      <c r="AL35">
        <f t="shared" si="5"/>
        <v>2.2708239752604273E-36</v>
      </c>
      <c r="AN35">
        <v>285</v>
      </c>
    </row>
    <row r="36" spans="1:41" x14ac:dyDescent="0.2">
      <c r="A36">
        <v>4</v>
      </c>
      <c r="B36">
        <f t="shared" si="2"/>
        <v>8.5188033170516262E-40</v>
      </c>
      <c r="C36">
        <f t="shared" si="5"/>
        <v>4.7573623759833779E-23</v>
      </c>
      <c r="D36">
        <f t="shared" si="5"/>
        <v>1.5211418217597894E-17</v>
      </c>
      <c r="E36">
        <f t="shared" si="5"/>
        <v>7.8767121758701338E-15</v>
      </c>
      <c r="F36">
        <f t="shared" si="5"/>
        <v>3.1756795945427692E-13</v>
      </c>
      <c r="G36">
        <f t="shared" si="5"/>
        <v>3.6033048187876948E-12</v>
      </c>
      <c r="H36">
        <f t="shared" si="5"/>
        <v>1.9907872138307757E-11</v>
      </c>
      <c r="I36">
        <f t="shared" si="5"/>
        <v>7.0358923822876296E-11</v>
      </c>
      <c r="J36">
        <f t="shared" si="5"/>
        <v>1.8498225365437704E-10</v>
      </c>
      <c r="K36" s="15">
        <f t="shared" si="5"/>
        <v>3.9592228929382126E-10</v>
      </c>
      <c r="L36">
        <f t="shared" si="5"/>
        <v>9.4401998211992028E-9</v>
      </c>
      <c r="M36">
        <f t="shared" si="5"/>
        <v>2.1906796216241519E-8</v>
      </c>
      <c r="N36">
        <f t="shared" si="5"/>
        <v>2.9726994263826719E-8</v>
      </c>
      <c r="O36">
        <f t="shared" si="5"/>
        <v>3.3119260023694539E-8</v>
      </c>
      <c r="P36">
        <f t="shared" si="5"/>
        <v>3.3721229649712703E-8</v>
      </c>
      <c r="Q36">
        <f t="shared" si="5"/>
        <v>3.2770505697008927E-8</v>
      </c>
      <c r="R36">
        <f t="shared" si="5"/>
        <v>3.1025535954418338E-8</v>
      </c>
      <c r="S36">
        <f t="shared" si="5"/>
        <v>2.892428133810427E-8</v>
      </c>
      <c r="T36" s="15">
        <f t="shared" si="5"/>
        <v>2.6713346118596389E-8</v>
      </c>
      <c r="U36">
        <f t="shared" si="5"/>
        <v>1.0703679310557541E-8</v>
      </c>
      <c r="V36">
        <f t="shared" si="5"/>
        <v>4.4015475108324024E-9</v>
      </c>
      <c r="W36">
        <f t="shared" si="5"/>
        <v>1.9072710396004968E-9</v>
      </c>
      <c r="X36">
        <f t="shared" si="5"/>
        <v>8.5877824762804736E-10</v>
      </c>
      <c r="Y36">
        <f t="shared" si="5"/>
        <v>3.9755284160911979E-10</v>
      </c>
      <c r="Z36">
        <f t="shared" si="5"/>
        <v>1.8788642181329319E-10</v>
      </c>
      <c r="AA36">
        <f t="shared" si="5"/>
        <v>9.0223761345270221E-11</v>
      </c>
      <c r="AB36">
        <f t="shared" si="5"/>
        <v>4.3876568705286086E-11</v>
      </c>
      <c r="AC36">
        <f t="shared" si="5"/>
        <v>2.1557190374932587E-11</v>
      </c>
      <c r="AD36">
        <f t="shared" si="5"/>
        <v>2.4148621406339471E-14</v>
      </c>
      <c r="AE36">
        <f t="shared" si="5"/>
        <v>3.513695660874696E-17</v>
      </c>
      <c r="AF36">
        <f t="shared" si="5"/>
        <v>5.7140848299642555E-20</v>
      </c>
      <c r="AG36">
        <f t="shared" si="5"/>
        <v>9.8860143390356171E-23</v>
      </c>
      <c r="AH36">
        <f t="shared" si="5"/>
        <v>1.7793287636277087E-25</v>
      </c>
      <c r="AI36">
        <f t="shared" si="5"/>
        <v>3.2915529375355444E-28</v>
      </c>
      <c r="AJ36">
        <f t="shared" si="5"/>
        <v>6.2129426860399552E-31</v>
      </c>
      <c r="AK36">
        <f t="shared" si="5"/>
        <v>1.1909621299180313E-33</v>
      </c>
      <c r="AL36">
        <f t="shared" si="5"/>
        <v>2.3109942381147217E-36</v>
      </c>
      <c r="AN36">
        <v>28.5</v>
      </c>
    </row>
    <row r="37" spans="1:41" x14ac:dyDescent="0.2">
      <c r="A37">
        <v>5</v>
      </c>
      <c r="B37">
        <f t="shared" si="2"/>
        <v>7.7449249212970586E-40</v>
      </c>
      <c r="C37">
        <f t="shared" si="5"/>
        <v>4.5760961889705375E-23</v>
      </c>
      <c r="D37">
        <f t="shared" si="5"/>
        <v>1.4909464595689246E-17</v>
      </c>
      <c r="E37">
        <f t="shared" si="5"/>
        <v>7.7932576120316446E-15</v>
      </c>
      <c r="F37">
        <f t="shared" si="5"/>
        <v>3.1598012297328755E-13</v>
      </c>
      <c r="G37">
        <f t="shared" si="5"/>
        <v>3.5987922272441175E-12</v>
      </c>
      <c r="H37">
        <f t="shared" si="5"/>
        <v>1.9936403659243874E-11</v>
      </c>
      <c r="I37">
        <f t="shared" si="5"/>
        <v>7.0601807047354071E-11</v>
      </c>
      <c r="J37">
        <f t="shared" si="5"/>
        <v>1.8591181076678082E-10</v>
      </c>
      <c r="K37" s="15">
        <f t="shared" si="5"/>
        <v>3.9841079331613732E-10</v>
      </c>
      <c r="L37">
        <f t="shared" si="5"/>
        <v>9.5532547632804432E-9</v>
      </c>
      <c r="M37">
        <f t="shared" si="5"/>
        <v>2.2210860463950248E-8</v>
      </c>
      <c r="N37">
        <f t="shared" si="5"/>
        <v>3.0167942125885339E-8</v>
      </c>
      <c r="O37">
        <f t="shared" si="5"/>
        <v>3.3629484852439444E-8</v>
      </c>
      <c r="P37">
        <f t="shared" si="5"/>
        <v>3.4253603105990258E-8</v>
      </c>
      <c r="Q37">
        <f t="shared" si="5"/>
        <v>3.3296809552520318E-8</v>
      </c>
      <c r="R37">
        <f t="shared" si="5"/>
        <v>3.1530164508782454E-8</v>
      </c>
      <c r="S37">
        <f t="shared" si="5"/>
        <v>2.9399337906010272E-8</v>
      </c>
      <c r="T37" s="15">
        <f t="shared" si="5"/>
        <v>2.7155492698354325E-8</v>
      </c>
      <c r="U37">
        <f t="shared" si="5"/>
        <v>1.0886979054920386E-8</v>
      </c>
      <c r="V37">
        <f t="shared" si="5"/>
        <v>4.4777653039611538E-9</v>
      </c>
      <c r="W37">
        <f t="shared" si="5"/>
        <v>1.9404799707338279E-9</v>
      </c>
      <c r="X37">
        <f t="shared" si="5"/>
        <v>8.7378035379567537E-10</v>
      </c>
      <c r="Y37">
        <f t="shared" si="5"/>
        <v>4.0451294960767976E-10</v>
      </c>
      <c r="Z37">
        <f t="shared" si="5"/>
        <v>1.9118095416424452E-10</v>
      </c>
      <c r="AA37">
        <f t="shared" si="5"/>
        <v>9.1807657036443551E-11</v>
      </c>
      <c r="AB37">
        <f t="shared" si="5"/>
        <v>4.4647529769440579E-11</v>
      </c>
      <c r="AC37">
        <f t="shared" si="5"/>
        <v>2.1936249542318661E-11</v>
      </c>
      <c r="AD37">
        <f t="shared" si="5"/>
        <v>2.4574633748823969E-14</v>
      </c>
      <c r="AE37">
        <f t="shared" si="5"/>
        <v>3.575748926274517E-17</v>
      </c>
      <c r="AF37">
        <f t="shared" si="5"/>
        <v>5.8150524973254198E-20</v>
      </c>
      <c r="AG37">
        <f t="shared" si="5"/>
        <v>1.006075657977135E-22</v>
      </c>
      <c r="AH37">
        <f t="shared" si="5"/>
        <v>1.8107864555847682E-25</v>
      </c>
      <c r="AI37">
        <f t="shared" si="5"/>
        <v>3.3497550335216409E-28</v>
      </c>
      <c r="AJ37">
        <f t="shared" si="5"/>
        <v>6.3228142900371856E-31</v>
      </c>
      <c r="AK37">
        <f t="shared" si="5"/>
        <v>1.2120253718652255E-33</v>
      </c>
      <c r="AL37">
        <f t="shared" si="5"/>
        <v>2.351869207653912E-36</v>
      </c>
      <c r="AN37">
        <v>25</v>
      </c>
    </row>
    <row r="38" spans="1:41" x14ac:dyDescent="0.2">
      <c r="A38">
        <v>6</v>
      </c>
      <c r="B38">
        <f t="shared" si="2"/>
        <v>6.8670665997504712E-40</v>
      </c>
      <c r="C38">
        <f t="shared" si="5"/>
        <v>4.346921215910301E-23</v>
      </c>
      <c r="D38">
        <f t="shared" si="5"/>
        <v>1.4491929015895444E-17</v>
      </c>
      <c r="E38">
        <f t="shared" si="5"/>
        <v>7.662525720523938E-15</v>
      </c>
      <c r="F38">
        <f t="shared" si="5"/>
        <v>3.1282822781303333E-13</v>
      </c>
      <c r="G38">
        <f t="shared" si="5"/>
        <v>3.5793028773990822E-12</v>
      </c>
      <c r="H38">
        <f t="shared" si="5"/>
        <v>1.9893621693577655E-11</v>
      </c>
      <c r="I38">
        <f t="shared" si="5"/>
        <v>7.0623928872975247E-11</v>
      </c>
      <c r="J38">
        <f t="shared" si="5"/>
        <v>1.8632644524414942E-10</v>
      </c>
      <c r="K38" s="15">
        <f t="shared" si="5"/>
        <v>3.9991139717000626E-10</v>
      </c>
      <c r="L38">
        <f t="shared" si="5"/>
        <v>9.6555563615590109E-9</v>
      </c>
      <c r="M38">
        <f t="shared" si="5"/>
        <v>2.2500339963984949E-8</v>
      </c>
      <c r="N38">
        <f t="shared" si="5"/>
        <v>3.0596254084354489E-8</v>
      </c>
      <c r="O38">
        <f t="shared" si="5"/>
        <v>3.4130457755961525E-8</v>
      </c>
      <c r="P38">
        <f t="shared" si="5"/>
        <v>3.4779850442176506E-8</v>
      </c>
      <c r="Q38">
        <f t="shared" si="5"/>
        <v>3.3819455184660895E-8</v>
      </c>
      <c r="R38">
        <f t="shared" si="5"/>
        <v>3.2032963855699846E-8</v>
      </c>
      <c r="S38">
        <f t="shared" si="5"/>
        <v>2.9873876616260575E-8</v>
      </c>
      <c r="T38" s="15">
        <f t="shared" si="5"/>
        <v>2.7598039808882321E-8</v>
      </c>
      <c r="U38">
        <f t="shared" si="5"/>
        <v>1.1072030234926392E-8</v>
      </c>
      <c r="V38">
        <f t="shared" si="5"/>
        <v>4.5549223506450761E-9</v>
      </c>
      <c r="W38">
        <f t="shared" si="5"/>
        <v>1.9741434304814995E-9</v>
      </c>
      <c r="X38">
        <f t="shared" ref="C38:AL45" si="6">X$23*EXP(-1*($A38-$B$5*X$22)^2/(4*$B$7*X$22)-1*($B$3^2/(4*$B$9*X$22)))</f>
        <v>8.8899997114047093E-10</v>
      </c>
      <c r="Y38">
        <f t="shared" si="6"/>
        <v>4.1157771843928753E-10</v>
      </c>
      <c r="Z38">
        <f t="shared" si="6"/>
        <v>1.9452629025291041E-10</v>
      </c>
      <c r="AA38">
        <f t="shared" si="6"/>
        <v>9.3416431698974662E-11</v>
      </c>
      <c r="AB38">
        <f t="shared" si="6"/>
        <v>4.5430772347355626E-11</v>
      </c>
      <c r="AC38">
        <f t="shared" si="6"/>
        <v>2.2321414601743644E-11</v>
      </c>
      <c r="AD38">
        <f t="shared" si="6"/>
        <v>2.500784810640789E-14</v>
      </c>
      <c r="AE38">
        <f t="shared" si="6"/>
        <v>3.6388676770423399E-17</v>
      </c>
      <c r="AF38">
        <f t="shared" si="6"/>
        <v>5.9177671807722847E-20</v>
      </c>
      <c r="AG38">
        <f t="shared" si="6"/>
        <v>1.0238536191121573E-22</v>
      </c>
      <c r="AH38">
        <f t="shared" si="6"/>
        <v>1.8427926071120197E-25</v>
      </c>
      <c r="AI38">
        <f t="shared" si="6"/>
        <v>3.4089740686788672E-28</v>
      </c>
      <c r="AJ38">
        <f t="shared" si="6"/>
        <v>6.4346087389510624E-31</v>
      </c>
      <c r="AK38">
        <f t="shared" si="6"/>
        <v>1.2334577014249754E-33</v>
      </c>
      <c r="AL38">
        <f t="shared" si="6"/>
        <v>2.3934611414528058E-36</v>
      </c>
      <c r="AN38">
        <f>AN35*AN36*AN37*0.25</f>
        <v>50765.625</v>
      </c>
      <c r="AO38" t="s">
        <v>68</v>
      </c>
    </row>
    <row r="39" spans="1:41" x14ac:dyDescent="0.2">
      <c r="A39">
        <v>7</v>
      </c>
      <c r="B39">
        <f t="shared" si="2"/>
        <v>5.938007382426774E-40</v>
      </c>
      <c r="C39">
        <f t="shared" si="6"/>
        <v>4.0778017384539654E-23</v>
      </c>
      <c r="D39">
        <f t="shared" si="6"/>
        <v>1.3968898348559594E-17</v>
      </c>
      <c r="E39">
        <f t="shared" si="6"/>
        <v>7.4869290032860464E-15</v>
      </c>
      <c r="F39">
        <f t="shared" si="6"/>
        <v>3.0815923711199492E-13</v>
      </c>
      <c r="G39">
        <f t="shared" si="6"/>
        <v>3.5450799150226872E-12</v>
      </c>
      <c r="H39">
        <f t="shared" si="6"/>
        <v>1.9779984749942341E-11</v>
      </c>
      <c r="I39">
        <f t="shared" si="6"/>
        <v>7.0425081715345852E-11</v>
      </c>
      <c r="J39">
        <f t="shared" si="6"/>
        <v>1.8622270001005736E-10</v>
      </c>
      <c r="K39" s="15">
        <f t="shared" si="6"/>
        <v>4.0041285340173565E-10</v>
      </c>
      <c r="L39">
        <f t="shared" si="6"/>
        <v>9.7467318568591529E-9</v>
      </c>
      <c r="M39">
        <f t="shared" si="6"/>
        <v>2.277455800616123E-8</v>
      </c>
      <c r="N39">
        <f t="shared" si="6"/>
        <v>3.1011210367285873E-8</v>
      </c>
      <c r="O39">
        <f t="shared" si="6"/>
        <v>3.4621535067358685E-8</v>
      </c>
      <c r="P39">
        <f t="shared" si="6"/>
        <v>3.5299434617864911E-8</v>
      </c>
      <c r="Q39">
        <f t="shared" si="6"/>
        <v>3.433800804820067E-8</v>
      </c>
      <c r="R39">
        <f t="shared" si="6"/>
        <v>3.2533587326169647E-8</v>
      </c>
      <c r="S39">
        <f t="shared" si="6"/>
        <v>3.0347622720789668E-8</v>
      </c>
      <c r="T39" s="15">
        <f t="shared" si="6"/>
        <v>2.8040770369896961E-8</v>
      </c>
      <c r="U39">
        <f t="shared" si="6"/>
        <v>1.1258815850591095E-8</v>
      </c>
      <c r="V39">
        <f t="shared" si="6"/>
        <v>4.6330218330395594E-9</v>
      </c>
      <c r="W39">
        <f t="shared" si="6"/>
        <v>2.0082650490725488E-9</v>
      </c>
      <c r="X39">
        <f t="shared" si="6"/>
        <v>9.0443934927410034E-10</v>
      </c>
      <c r="Y39">
        <f t="shared" si="6"/>
        <v>4.18748380644742E-10</v>
      </c>
      <c r="Z39">
        <f t="shared" si="6"/>
        <v>1.9792307741384767E-10</v>
      </c>
      <c r="AA39">
        <f t="shared" si="6"/>
        <v>9.5050419612957649E-11</v>
      </c>
      <c r="AB39">
        <f t="shared" si="6"/>
        <v>4.6226467886590476E-11</v>
      </c>
      <c r="AC39">
        <f t="shared" si="6"/>
        <v>2.271277328702446E-11</v>
      </c>
      <c r="AD39">
        <f t="shared" si="6"/>
        <v>2.5448380486804521E-14</v>
      </c>
      <c r="AE39">
        <f t="shared" si="6"/>
        <v>3.703069657096561E-17</v>
      </c>
      <c r="AF39">
        <f t="shared" si="6"/>
        <v>6.02225844035959E-20</v>
      </c>
      <c r="AG39">
        <f t="shared" si="6"/>
        <v>1.0419405047255348E-22</v>
      </c>
      <c r="AH39">
        <f t="shared" si="6"/>
        <v>1.8753566426352057E-25</v>
      </c>
      <c r="AI39">
        <f t="shared" si="6"/>
        <v>3.469227593284212E-28</v>
      </c>
      <c r="AJ39">
        <f t="shared" si="6"/>
        <v>6.5483593241786302E-31</v>
      </c>
      <c r="AK39">
        <f t="shared" si="6"/>
        <v>1.2552655247772743E-33</v>
      </c>
      <c r="AL39">
        <f t="shared" si="6"/>
        <v>2.4357825084340821E-36</v>
      </c>
      <c r="AN39">
        <f>AN38/2</f>
        <v>25382.8125</v>
      </c>
      <c r="AO39" t="s">
        <v>68</v>
      </c>
    </row>
    <row r="40" spans="1:41" x14ac:dyDescent="0.2">
      <c r="A40">
        <v>8</v>
      </c>
      <c r="B40">
        <f t="shared" si="2"/>
        <v>5.0075539103914218E-40</v>
      </c>
      <c r="C40">
        <f t="shared" si="6"/>
        <v>3.7777060142262677E-23</v>
      </c>
      <c r="D40">
        <f t="shared" si="6"/>
        <v>1.3352725613782727E-17</v>
      </c>
      <c r="E40">
        <f t="shared" si="6"/>
        <v>7.2696640424452392E-15</v>
      </c>
      <c r="F40">
        <f t="shared" si="6"/>
        <v>3.0204213504830151E-13</v>
      </c>
      <c r="G40">
        <f t="shared" si="6"/>
        <v>3.4965481591648605E-12</v>
      </c>
      <c r="H40">
        <f t="shared" si="6"/>
        <v>1.9596707520113767E-11</v>
      </c>
      <c r="I40">
        <f t="shared" si="6"/>
        <v>7.0007129938502401E-11</v>
      </c>
      <c r="J40">
        <f t="shared" si="6"/>
        <v>1.8560144053714502E-10</v>
      </c>
      <c r="K40" s="15">
        <f t="shared" si="6"/>
        <v>3.9991139717000626E-10</v>
      </c>
      <c r="L40">
        <f t="shared" si="6"/>
        <v>9.8264467424988771E-9</v>
      </c>
      <c r="M40">
        <f t="shared" si="6"/>
        <v>2.3032867819782725E-8</v>
      </c>
      <c r="N40">
        <f t="shared" si="6"/>
        <v>3.1412106483154691E-8</v>
      </c>
      <c r="O40">
        <f t="shared" si="6"/>
        <v>3.5102078680895975E-8</v>
      </c>
      <c r="P40">
        <f t="shared" si="6"/>
        <v>3.5811818867549195E-8</v>
      </c>
      <c r="Q40">
        <f t="shared" si="6"/>
        <v>3.4852031285840903E-8</v>
      </c>
      <c r="R40">
        <f t="shared" si="6"/>
        <v>3.3031684839310197E-8</v>
      </c>
      <c r="S40">
        <f t="shared" si="6"/>
        <v>3.0820297743299052E-8</v>
      </c>
      <c r="T40" s="15">
        <f t="shared" si="6"/>
        <v>2.8483463652246895E-8</v>
      </c>
      <c r="U40">
        <f t="shared" si="6"/>
        <v>1.1447317956564945E-8</v>
      </c>
      <c r="V40">
        <f t="shared" si="6"/>
        <v>4.712066749783852E-9</v>
      </c>
      <c r="W40">
        <f t="shared" si="6"/>
        <v>2.042848432736158E-9</v>
      </c>
      <c r="X40">
        <f t="shared" si="6"/>
        <v>9.2010074360207838E-10</v>
      </c>
      <c r="Y40">
        <f t="shared" si="6"/>
        <v>4.2602617687967436E-10</v>
      </c>
      <c r="Z40">
        <f t="shared" si="6"/>
        <v>2.013719687224788E-10</v>
      </c>
      <c r="AA40">
        <f t="shared" si="6"/>
        <v>9.6709958520502686E-11</v>
      </c>
      <c r="AB40">
        <f t="shared" si="6"/>
        <v>4.703478979050198E-11</v>
      </c>
      <c r="AC40">
        <f t="shared" si="6"/>
        <v>2.3110414401560701E-11</v>
      </c>
      <c r="AD40">
        <f t="shared" si="6"/>
        <v>2.5896348664496447E-14</v>
      </c>
      <c r="AE40">
        <f t="shared" si="6"/>
        <v>3.7683728961060306E-17</v>
      </c>
      <c r="AF40">
        <f t="shared" si="6"/>
        <v>6.1285563244953622E-20</v>
      </c>
      <c r="AG40">
        <f t="shared" si="6"/>
        <v>1.0603415891992146E-22</v>
      </c>
      <c r="AH40">
        <f t="shared" si="6"/>
        <v>1.9084881460865745E-25</v>
      </c>
      <c r="AI40">
        <f t="shared" si="6"/>
        <v>3.5305334566375107E-28</v>
      </c>
      <c r="AJ40">
        <f t="shared" si="6"/>
        <v>6.6640999071459825E-31</v>
      </c>
      <c r="AK40">
        <f t="shared" si="6"/>
        <v>1.2774553582092567E-33</v>
      </c>
      <c r="AL40">
        <f t="shared" si="6"/>
        <v>2.478845992479881E-36</v>
      </c>
    </row>
    <row r="41" spans="1:41" x14ac:dyDescent="0.2">
      <c r="A41">
        <v>9</v>
      </c>
      <c r="B41">
        <f t="shared" si="2"/>
        <v>4.1183756776460859E-40</v>
      </c>
      <c r="C41">
        <f t="shared" si="6"/>
        <v>3.4561129053752709E-23</v>
      </c>
      <c r="D41">
        <f t="shared" si="6"/>
        <v>1.2657545619437742E-17</v>
      </c>
      <c r="E41">
        <f t="shared" si="6"/>
        <v>7.0146147447859179E-15</v>
      </c>
      <c r="F41">
        <f t="shared" si="6"/>
        <v>2.9456623105381685E-13</v>
      </c>
      <c r="G41">
        <f t="shared" si="6"/>
        <v>3.4343053254765864E-12</v>
      </c>
      <c r="H41">
        <f t="shared" si="6"/>
        <v>1.934573926458703E-11</v>
      </c>
      <c r="I41">
        <f t="shared" si="6"/>
        <v>6.9373980751895388E-11</v>
      </c>
      <c r="J41">
        <f t="shared" si="6"/>
        <v>1.8446784282490149E-10</v>
      </c>
      <c r="K41" s="15">
        <f t="shared" si="6"/>
        <v>3.9841079331613732E-10</v>
      </c>
      <c r="L41">
        <f t="shared" si="6"/>
        <v>9.8944068083928853E-9</v>
      </c>
      <c r="M41">
        <f t="shared" si="6"/>
        <v>2.327465511150366E-8</v>
      </c>
      <c r="N41">
        <f t="shared" si="6"/>
        <v>3.1798255204805767E-8</v>
      </c>
      <c r="O41">
        <f t="shared" si="6"/>
        <v>3.5571457420113914E-8</v>
      </c>
      <c r="P41">
        <f t="shared" si="6"/>
        <v>3.6316467607979483E-8</v>
      </c>
      <c r="Q41">
        <f t="shared" si="6"/>
        <v>3.5361086323027915E-8</v>
      </c>
      <c r="R41">
        <f t="shared" si="6"/>
        <v>3.3526903291055223E-8</v>
      </c>
      <c r="S41">
        <f t="shared" si="6"/>
        <v>3.1291619732720816E-8</v>
      </c>
      <c r="T41" s="15">
        <f t="shared" si="6"/>
        <v>2.8925895442392775E-8</v>
      </c>
      <c r="U41">
        <f t="shared" si="6"/>
        <v>1.1637517655255599E-8</v>
      </c>
      <c r="V41">
        <f t="shared" si="6"/>
        <v>4.7920599118439799E-9</v>
      </c>
      <c r="W41">
        <f t="shared" si="6"/>
        <v>2.0778971623752832E-9</v>
      </c>
      <c r="X41">
        <f t="shared" si="6"/>
        <v>9.3598641496828181E-10</v>
      </c>
      <c r="Y41">
        <f t="shared" si="6"/>
        <v>4.3341235584683768E-10</v>
      </c>
      <c r="Z41">
        <f t="shared" si="6"/>
        <v>2.0487362300099555E-10</v>
      </c>
      <c r="AA41">
        <f t="shared" si="6"/>
        <v>9.8395389643599131E-11</v>
      </c>
      <c r="AB41">
        <f t="shared" si="6"/>
        <v>4.7855913433015502E-11</v>
      </c>
      <c r="AC41">
        <f t="shared" si="6"/>
        <v>2.3514427828107033E-11</v>
      </c>
      <c r="AD41">
        <f t="shared" si="6"/>
        <v>2.6351872205903052E-14</v>
      </c>
      <c r="AE41">
        <f t="shared" si="6"/>
        <v>3.8347957139237528E-17</v>
      </c>
      <c r="AF41">
        <f t="shared" si="6"/>
        <v>6.2366913778042771E-20</v>
      </c>
      <c r="AG41">
        <f t="shared" si="6"/>
        <v>1.0790622353097785E-22</v>
      </c>
      <c r="AH41">
        <f t="shared" si="6"/>
        <v>1.9421968635619893E-25</v>
      </c>
      <c r="AI41">
        <f t="shared" si="6"/>
        <v>3.5929098120888081E-28</v>
      </c>
      <c r="AJ41">
        <f t="shared" si="6"/>
        <v>6.7818649289569401E-31</v>
      </c>
      <c r="AK41">
        <f t="shared" si="6"/>
        <v>1.3000338299887288E-33</v>
      </c>
      <c r="AL41">
        <f t="shared" si="6"/>
        <v>2.5226644961043816E-36</v>
      </c>
      <c r="AN41" t="s">
        <v>69</v>
      </c>
    </row>
    <row r="42" spans="1:41" x14ac:dyDescent="0.2">
      <c r="A42">
        <v>10</v>
      </c>
      <c r="B42">
        <f t="shared" si="2"/>
        <v>3.3032520541810192E-40</v>
      </c>
      <c r="C42">
        <f t="shared" si="6"/>
        <v>3.1225212248646534E-23</v>
      </c>
      <c r="D42">
        <f t="shared" si="6"/>
        <v>1.1898737586027732E-17</v>
      </c>
      <c r="E42">
        <f t="shared" si="6"/>
        <v>6.7262369616753638E-15</v>
      </c>
      <c r="F42">
        <f t="shared" si="6"/>
        <v>2.8583899079897399E-13</v>
      </c>
      <c r="G42">
        <f t="shared" si="6"/>
        <v>3.3591097750730287E-12</v>
      </c>
      <c r="H42">
        <f t="shared" si="6"/>
        <v>1.9029729301774467E-11</v>
      </c>
      <c r="I42">
        <f t="shared" si="6"/>
        <v>6.8531523396589239E-11</v>
      </c>
      <c r="J42">
        <f t="shared" si="6"/>
        <v>1.8283132159351479E-10</v>
      </c>
      <c r="K42" s="15">
        <f t="shared" si="6"/>
        <v>3.9592228929382126E-10</v>
      </c>
      <c r="L42">
        <f t="shared" si="6"/>
        <v>9.9503599498517208E-9</v>
      </c>
      <c r="M42">
        <f t="shared" si="6"/>
        <v>2.3499340496684715E-8</v>
      </c>
      <c r="N42">
        <f t="shared" si="6"/>
        <v>3.2168988525257331E-8</v>
      </c>
      <c r="O42">
        <f t="shared" si="6"/>
        <v>3.6029048407788825E-8</v>
      </c>
      <c r="P42">
        <f t="shared" si="6"/>
        <v>3.6812847356392667E-8</v>
      </c>
      <c r="Q42">
        <f t="shared" si="6"/>
        <v>3.5864733474874187E-8</v>
      </c>
      <c r="R42">
        <f t="shared" si="6"/>
        <v>3.4018886953632975E-8</v>
      </c>
      <c r="S42">
        <f t="shared" si="6"/>
        <v>3.1761303525539358E-8</v>
      </c>
      <c r="T42" s="15">
        <f t="shared" si="6"/>
        <v>2.9367838213904572E-8</v>
      </c>
      <c r="U42">
        <f t="shared" si="6"/>
        <v>1.182939509043619E-8</v>
      </c>
      <c r="V42">
        <f t="shared" si="6"/>
        <v>4.8730039383636562E-9</v>
      </c>
      <c r="W42">
        <f t="shared" si="6"/>
        <v>2.1134147922254034E-9</v>
      </c>
      <c r="X42">
        <f t="shared" si="6"/>
        <v>9.5209862929191721E-10</v>
      </c>
      <c r="Y42">
        <f t="shared" si="6"/>
        <v>4.4090817422552374E-10</v>
      </c>
      <c r="Z42">
        <f t="shared" si="6"/>
        <v>2.084287048233268E-10</v>
      </c>
      <c r="AA42">
        <f t="shared" si="6"/>
        <v>1.001070577017413E-10</v>
      </c>
      <c r="AB42">
        <f t="shared" si="6"/>
        <v>4.8690016173377449E-11</v>
      </c>
      <c r="AC42">
        <f t="shared" si="6"/>
        <v>2.3924904538580551E-11</v>
      </c>
      <c r="AD42">
        <f t="shared" si="6"/>
        <v>2.6815072494878043E-14</v>
      </c>
      <c r="AE42">
        <f t="shared" si="6"/>
        <v>3.9023567250867732E-17</v>
      </c>
      <c r="AF42">
        <f t="shared" si="6"/>
        <v>6.3466946491138765E-20</v>
      </c>
      <c r="AG42">
        <f t="shared" si="6"/>
        <v>1.0981078956810548E-22</v>
      </c>
      <c r="AH42">
        <f t="shared" si="6"/>
        <v>1.9764927060215448E-25</v>
      </c>
      <c r="AI42">
        <f t="shared" si="6"/>
        <v>3.6563751221490443E-28</v>
      </c>
      <c r="AJ42">
        <f t="shared" si="6"/>
        <v>6.9016894202034803E-31</v>
      </c>
      <c r="AK42">
        <f t="shared" si="6"/>
        <v>1.3230076822692012E-33</v>
      </c>
      <c r="AL42">
        <f t="shared" si="6"/>
        <v>2.5672511441886759E-36</v>
      </c>
      <c r="AN42">
        <v>10</v>
      </c>
      <c r="AO42" t="s">
        <v>71</v>
      </c>
    </row>
    <row r="43" spans="1:41" x14ac:dyDescent="0.2">
      <c r="A43">
        <v>20</v>
      </c>
      <c r="B43">
        <f t="shared" si="2"/>
        <v>9.171654913859805E-42</v>
      </c>
      <c r="C43">
        <f t="shared" si="6"/>
        <v>5.6800793445935388E-24</v>
      </c>
      <c r="D43">
        <f t="shared" si="6"/>
        <v>4.0500858308377372E-18</v>
      </c>
      <c r="E43">
        <f t="shared" si="6"/>
        <v>3.1317902810921711E-15</v>
      </c>
      <c r="F43">
        <f t="shared" si="6"/>
        <v>1.6061136747583877E-13</v>
      </c>
      <c r="G43">
        <f t="shared" si="6"/>
        <v>2.1394486837487458E-12</v>
      </c>
      <c r="H43">
        <f t="shared" si="6"/>
        <v>1.3255123074677368E-11</v>
      </c>
      <c r="I43">
        <f t="shared" si="6"/>
        <v>5.1050105920273105E-11</v>
      </c>
      <c r="J43">
        <f t="shared" si="6"/>
        <v>1.4349377296934747E-10</v>
      </c>
      <c r="K43" s="15">
        <f t="shared" si="6"/>
        <v>3.2399131170491445E-10</v>
      </c>
      <c r="L43">
        <f t="shared" si="6"/>
        <v>9.8264467424988771E-9</v>
      </c>
      <c r="M43">
        <f t="shared" si="6"/>
        <v>2.4707273403626332E-8</v>
      </c>
      <c r="N43">
        <f t="shared" si="6"/>
        <v>3.4898942688443433E-8</v>
      </c>
      <c r="O43">
        <f t="shared" si="6"/>
        <v>3.9828237269806765E-8</v>
      </c>
      <c r="P43">
        <f t="shared" si="6"/>
        <v>4.1207853292303027E-8</v>
      </c>
      <c r="Q43">
        <f t="shared" si="6"/>
        <v>4.0507508901212321E-8</v>
      </c>
      <c r="R43">
        <f t="shared" si="6"/>
        <v>3.8681520684708924E-8</v>
      </c>
      <c r="S43">
        <f t="shared" si="6"/>
        <v>3.630357352429039E-8</v>
      </c>
      <c r="T43" s="15">
        <f t="shared" si="6"/>
        <v>3.3708321942383035E-8</v>
      </c>
      <c r="U43">
        <f t="shared" si="6"/>
        <v>1.3835380937196186E-8</v>
      </c>
      <c r="V43">
        <f t="shared" si="6"/>
        <v>5.7351725667456959E-9</v>
      </c>
      <c r="W43">
        <f t="shared" si="6"/>
        <v>2.4951407102471229E-9</v>
      </c>
      <c r="X43">
        <f t="shared" si="6"/>
        <v>1.1261820015540144E-9</v>
      </c>
      <c r="Y43">
        <f t="shared" si="6"/>
        <v>5.2217854226148322E-10</v>
      </c>
      <c r="Z43">
        <f t="shared" si="6"/>
        <v>2.4706836178139325E-10</v>
      </c>
      <c r="AA43">
        <f t="shared" si="6"/>
        <v>1.1874514272592298E-10</v>
      </c>
      <c r="AB43">
        <f t="shared" si="6"/>
        <v>5.7785361907925181E-11</v>
      </c>
      <c r="AC43">
        <f t="shared" si="6"/>
        <v>2.8405964629982288E-11</v>
      </c>
      <c r="AD43">
        <f t="shared" si="6"/>
        <v>3.1897353156374728E-14</v>
      </c>
      <c r="AE43">
        <f t="shared" si="6"/>
        <v>4.6448827175716196E-17</v>
      </c>
      <c r="AF43">
        <f t="shared" si="6"/>
        <v>7.5566872261196451E-20</v>
      </c>
      <c r="AG43">
        <f t="shared" si="6"/>
        <v>1.307707129297545E-22</v>
      </c>
      <c r="AH43">
        <f t="shared" si="6"/>
        <v>2.3540469265962762E-25</v>
      </c>
      <c r="AI43">
        <f t="shared" si="6"/>
        <v>4.3552141933723233E-28</v>
      </c>
      <c r="AJ43">
        <f t="shared" si="6"/>
        <v>8.2213538448057753E-31</v>
      </c>
      <c r="AK43">
        <f t="shared" si="6"/>
        <v>1.5760608126010292E-33</v>
      </c>
      <c r="AL43">
        <f t="shared" si="6"/>
        <v>3.0584198369207627E-36</v>
      </c>
      <c r="AN43">
        <v>10</v>
      </c>
      <c r="AO43" t="s">
        <v>72</v>
      </c>
    </row>
    <row r="44" spans="1:41" x14ac:dyDescent="0.2">
      <c r="A44">
        <v>30</v>
      </c>
      <c r="B44">
        <f t="shared" si="2"/>
        <v>2.0772862668846124E-44</v>
      </c>
      <c r="C44">
        <f t="shared" si="6"/>
        <v>2.9510375224338513E-25</v>
      </c>
      <c r="D44">
        <f t="shared" si="6"/>
        <v>5.9787232573057389E-19</v>
      </c>
      <c r="E44">
        <f t="shared" si="6"/>
        <v>7.7928953434423134E-16</v>
      </c>
      <c r="F44">
        <f t="shared" si="6"/>
        <v>5.4668809945789108E-14</v>
      </c>
      <c r="G44">
        <f t="shared" si="6"/>
        <v>8.9736679079388551E-13</v>
      </c>
      <c r="H44">
        <f t="shared" si="6"/>
        <v>6.4541790858378243E-12</v>
      </c>
      <c r="I44">
        <f t="shared" si="6"/>
        <v>2.7800060470263878E-11</v>
      </c>
      <c r="J44">
        <f t="shared" si="6"/>
        <v>8.5246352565791297E-11</v>
      </c>
      <c r="K44" s="15">
        <f t="shared" si="6"/>
        <v>2.0635312085269315E-10</v>
      </c>
      <c r="L44">
        <f t="shared" si="6"/>
        <v>8.5611351002438873E-9</v>
      </c>
      <c r="M44">
        <f t="shared" si="6"/>
        <v>2.3895276287926598E-8</v>
      </c>
      <c r="N44">
        <f t="shared" si="6"/>
        <v>3.5561142032179254E-8</v>
      </c>
      <c r="O44">
        <f t="shared" si="6"/>
        <v>4.1875521891707781E-8</v>
      </c>
      <c r="P44">
        <f t="shared" si="6"/>
        <v>4.4240458123156736E-8</v>
      </c>
      <c r="Q44">
        <f t="shared" si="6"/>
        <v>4.4142210125365012E-8</v>
      </c>
      <c r="R44">
        <f t="shared" si="6"/>
        <v>4.2626655723169871E-8</v>
      </c>
      <c r="S44">
        <f t="shared" si="6"/>
        <v>4.0355846804669062E-8</v>
      </c>
      <c r="T44" s="15">
        <f t="shared" si="6"/>
        <v>3.7732685328135223E-8</v>
      </c>
      <c r="U44">
        <f t="shared" si="6"/>
        <v>1.598002369072191E-8</v>
      </c>
      <c r="V44">
        <f t="shared" si="6"/>
        <v>6.6937274709402743E-9</v>
      </c>
      <c r="W44">
        <f t="shared" si="6"/>
        <v>2.9274143546241957E-9</v>
      </c>
      <c r="X44">
        <f t="shared" si="6"/>
        <v>1.32543461941962E-9</v>
      </c>
      <c r="Y44">
        <f t="shared" si="6"/>
        <v>6.1585120699867483E-10</v>
      </c>
      <c r="Z44">
        <f t="shared" si="6"/>
        <v>2.9182453507421611E-10</v>
      </c>
      <c r="AA44">
        <f t="shared" si="6"/>
        <v>1.4041271567946302E-10</v>
      </c>
      <c r="AB44">
        <f t="shared" si="6"/>
        <v>6.8389016677186734E-11</v>
      </c>
      <c r="AC44">
        <f t="shared" si="6"/>
        <v>3.3641892051718595E-11</v>
      </c>
      <c r="AD44">
        <f t="shared" si="6"/>
        <v>3.7895364564574866E-14</v>
      </c>
      <c r="AE44">
        <f t="shared" si="6"/>
        <v>5.5240769442977539E-17</v>
      </c>
      <c r="AF44">
        <f t="shared" si="6"/>
        <v>8.9917283004965385E-20</v>
      </c>
      <c r="AG44">
        <f t="shared" si="6"/>
        <v>1.5565328011842063E-22</v>
      </c>
      <c r="AH44">
        <f t="shared" si="6"/>
        <v>2.8025515290298375E-25</v>
      </c>
      <c r="AI44">
        <f t="shared" si="6"/>
        <v>5.1857645967929736E-28</v>
      </c>
      <c r="AJ44">
        <f t="shared" si="6"/>
        <v>9.7902822375272466E-31</v>
      </c>
      <c r="AK44">
        <f t="shared" si="6"/>
        <v>1.8769929262519482E-33</v>
      </c>
      <c r="AL44">
        <f t="shared" si="6"/>
        <v>3.6426462872390306E-36</v>
      </c>
    </row>
    <row r="45" spans="1:41" x14ac:dyDescent="0.2">
      <c r="A45">
        <v>40</v>
      </c>
      <c r="B45">
        <f t="shared" si="2"/>
        <v>3.8378469006901932E-48</v>
      </c>
      <c r="C45">
        <f t="shared" si="6"/>
        <v>4.3789137057285904E-27</v>
      </c>
      <c r="D45">
        <f t="shared" si="6"/>
        <v>3.8276618140195041E-20</v>
      </c>
      <c r="E45">
        <f t="shared" si="6"/>
        <v>1.0363123614275189E-16</v>
      </c>
      <c r="F45">
        <f t="shared" si="6"/>
        <v>1.1272272804813068E-14</v>
      </c>
      <c r="G45">
        <f t="shared" si="6"/>
        <v>2.4787261852527196E-13</v>
      </c>
      <c r="H45">
        <f t="shared" si="6"/>
        <v>2.1968699684524717E-12</v>
      </c>
      <c r="I45">
        <f t="shared" si="6"/>
        <v>1.1067197625426732E-11</v>
      </c>
      <c r="J45">
        <f t="shared" si="6"/>
        <v>3.8333533337894649E-11</v>
      </c>
      <c r="K45" s="15">
        <f t="shared" si="6"/>
        <v>1.0229230950151158E-10</v>
      </c>
      <c r="L45">
        <f t="shared" si="6"/>
        <v>6.5802641689895686E-9</v>
      </c>
      <c r="M45">
        <f t="shared" si="6"/>
        <v>2.1257754154939874E-8</v>
      </c>
      <c r="N45">
        <f t="shared" si="6"/>
        <v>3.4035152128208828E-8</v>
      </c>
      <c r="O45">
        <f t="shared" si="6"/>
        <v>4.1875521891707781E-8</v>
      </c>
      <c r="P45">
        <f t="shared" si="6"/>
        <v>4.5553136450598772E-8</v>
      </c>
      <c r="Q45">
        <f t="shared" si="6"/>
        <v>4.6411245216076708E-8</v>
      </c>
      <c r="R45">
        <f t="shared" si="6"/>
        <v>4.5525347214359925E-8</v>
      </c>
      <c r="S45">
        <f t="shared" si="6"/>
        <v>4.3628429734691748E-8</v>
      </c>
      <c r="T45" s="15">
        <f t="shared" si="6"/>
        <v>4.119207987847719E-8</v>
      </c>
      <c r="U45">
        <f t="shared" si="6"/>
        <v>1.8227261723115536E-8</v>
      </c>
      <c r="V45">
        <f t="shared" si="6"/>
        <v>7.7474961979307109E-9</v>
      </c>
      <c r="W45">
        <f t="shared" si="6"/>
        <v>3.4131251317522277E-9</v>
      </c>
      <c r="X45">
        <f t="shared" si="6"/>
        <v>1.5521408277150421E-9</v>
      </c>
      <c r="Y45">
        <f t="shared" si="6"/>
        <v>7.2330001943601839E-10</v>
      </c>
      <c r="Z45">
        <f t="shared" si="6"/>
        <v>3.4345633392263864E-10</v>
      </c>
      <c r="AA45">
        <f t="shared" ref="C45:AL52" si="7">AA$23*EXP(-1*($A45-$B$5*AA$22)^2/(4*$B$7*AA$22)-1*($B$3^2/(4*$B$9*AA$22)))</f>
        <v>1.6551465474726513E-10</v>
      </c>
      <c r="AB45">
        <f t="shared" si="7"/>
        <v>8.0713370624986863E-11</v>
      </c>
      <c r="AC45">
        <f t="shared" si="7"/>
        <v>3.9743199483799789E-11</v>
      </c>
      <c r="AD45">
        <f t="shared" si="7"/>
        <v>4.4964865996290668E-14</v>
      </c>
      <c r="AE45">
        <f t="shared" si="7"/>
        <v>6.5642009349663711E-17</v>
      </c>
      <c r="AF45">
        <f t="shared" si="7"/>
        <v>1.0692586929510989E-19</v>
      </c>
      <c r="AG45">
        <f t="shared" si="7"/>
        <v>1.8517756598282059E-22</v>
      </c>
      <c r="AH45">
        <f t="shared" si="7"/>
        <v>3.3351140303446037E-25</v>
      </c>
      <c r="AI45">
        <f t="shared" si="7"/>
        <v>6.1724926883773453E-28</v>
      </c>
      <c r="AJ45">
        <f t="shared" si="7"/>
        <v>1.1654966411125168E-30</v>
      </c>
      <c r="AK45">
        <f t="shared" si="7"/>
        <v>2.2347624287923255E-33</v>
      </c>
      <c r="AL45">
        <f t="shared" si="7"/>
        <v>4.3373858286793102E-36</v>
      </c>
      <c r="AN45" t="s">
        <v>70</v>
      </c>
    </row>
    <row r="46" spans="1:41" x14ac:dyDescent="0.2">
      <c r="A46">
        <v>50</v>
      </c>
      <c r="B46">
        <f t="shared" si="2"/>
        <v>5.7839108940301437E-53</v>
      </c>
      <c r="C46">
        <f t="shared" si="7"/>
        <v>1.8557922973676585E-29</v>
      </c>
      <c r="D46">
        <f t="shared" si="7"/>
        <v>1.0627706487220939E-21</v>
      </c>
      <c r="E46">
        <f t="shared" si="7"/>
        <v>7.3649224171070667E-18</v>
      </c>
      <c r="F46">
        <f t="shared" si="7"/>
        <v>1.4079651063948845E-15</v>
      </c>
      <c r="G46">
        <f t="shared" si="7"/>
        <v>4.5089722028606337E-14</v>
      </c>
      <c r="H46">
        <f t="shared" si="7"/>
        <v>5.2272561885798517E-13</v>
      </c>
      <c r="I46">
        <f t="shared" si="7"/>
        <v>3.2208642517431265E-12</v>
      </c>
      <c r="J46">
        <f t="shared" si="7"/>
        <v>1.3047947237702112E-11</v>
      </c>
      <c r="K46" s="15">
        <f t="shared" si="7"/>
        <v>3.9466552530442415E-11</v>
      </c>
      <c r="L46">
        <f t="shared" si="7"/>
        <v>4.4620295288953097E-9</v>
      </c>
      <c r="M46">
        <f t="shared" si="7"/>
        <v>1.7395655255590705E-8</v>
      </c>
      <c r="N46">
        <f t="shared" si="7"/>
        <v>3.0596254084354489E-8</v>
      </c>
      <c r="O46">
        <f t="shared" si="7"/>
        <v>3.9828237269806765E-8</v>
      </c>
      <c r="P46">
        <f t="shared" si="7"/>
        <v>4.4985856948045753E-8</v>
      </c>
      <c r="Q46">
        <f t="shared" si="7"/>
        <v>4.7080707116443326E-8</v>
      </c>
      <c r="R46">
        <f t="shared" si="7"/>
        <v>4.7121548672202923E-8</v>
      </c>
      <c r="S46">
        <f t="shared" si="7"/>
        <v>4.5871055052715435E-8</v>
      </c>
      <c r="T46" s="15">
        <f t="shared" si="7"/>
        <v>4.3855609857008153E-8</v>
      </c>
      <c r="U46">
        <f t="shared" si="7"/>
        <v>2.0531616970454176E-8</v>
      </c>
      <c r="V46">
        <f t="shared" si="7"/>
        <v>8.8925543032850725E-9</v>
      </c>
      <c r="W46">
        <f t="shared" si="7"/>
        <v>3.9545682921077492E-9</v>
      </c>
      <c r="X46">
        <f t="shared" si="7"/>
        <v>1.8085354293237986E-9</v>
      </c>
      <c r="Y46">
        <f t="shared" si="7"/>
        <v>8.4595460919800272E-10</v>
      </c>
      <c r="Z46">
        <f t="shared" si="7"/>
        <v>4.0277853549980591E-10</v>
      </c>
      <c r="AA46">
        <f t="shared" si="7"/>
        <v>1.9449385939945982E-10</v>
      </c>
      <c r="AB46">
        <f t="shared" si="7"/>
        <v>9.4993789217713016E-11</v>
      </c>
      <c r="AC46">
        <f t="shared" si="7"/>
        <v>4.6833518100207293E-11</v>
      </c>
      <c r="AD46">
        <f t="shared" si="7"/>
        <v>5.3286388745507022E-14</v>
      </c>
      <c r="AE46">
        <f t="shared" si="7"/>
        <v>7.7936553218872138E-17</v>
      </c>
      <c r="AF46">
        <f t="shared" si="7"/>
        <v>1.2707212411154462E-19</v>
      </c>
      <c r="AG46">
        <f t="shared" si="7"/>
        <v>2.2019161361757435E-22</v>
      </c>
      <c r="AH46">
        <f t="shared" si="7"/>
        <v>3.9672206764684986E-25</v>
      </c>
      <c r="AI46">
        <f t="shared" si="7"/>
        <v>7.3443417248387335E-28</v>
      </c>
      <c r="AJ46">
        <f t="shared" si="7"/>
        <v>1.3870457416336168E-30</v>
      </c>
      <c r="AK46">
        <f t="shared" si="7"/>
        <v>2.6599847514311907E-33</v>
      </c>
      <c r="AL46">
        <f t="shared" si="7"/>
        <v>5.1633345425341135E-36</v>
      </c>
      <c r="AN46">
        <f>AN43*AN38</f>
        <v>507656.25</v>
      </c>
      <c r="AO46" t="s">
        <v>74</v>
      </c>
    </row>
    <row r="47" spans="1:41" x14ac:dyDescent="0.2">
      <c r="A47">
        <v>60</v>
      </c>
      <c r="B47">
        <f t="shared" si="2"/>
        <v>7.1104681157649516E-59</v>
      </c>
      <c r="C47">
        <f t="shared" si="7"/>
        <v>2.2462788853266081E-32</v>
      </c>
      <c r="D47">
        <f t="shared" si="7"/>
        <v>1.2797538001176075E-23</v>
      </c>
      <c r="E47">
        <f t="shared" si="7"/>
        <v>2.7972503508324019E-19</v>
      </c>
      <c r="F47">
        <f t="shared" si="7"/>
        <v>1.0653218221617025E-16</v>
      </c>
      <c r="G47">
        <f t="shared" si="7"/>
        <v>5.4015326206797239E-15</v>
      </c>
      <c r="H47">
        <f t="shared" si="7"/>
        <v>8.6945940975643033E-14</v>
      </c>
      <c r="I47">
        <f t="shared" si="7"/>
        <v>6.852515218637015E-13</v>
      </c>
      <c r="J47">
        <f t="shared" si="7"/>
        <v>3.3617531990681925E-12</v>
      </c>
      <c r="K47" s="15">
        <f t="shared" si="7"/>
        <v>1.1851400224617372E-11</v>
      </c>
      <c r="L47">
        <f t="shared" si="7"/>
        <v>2.6693079730564601E-9</v>
      </c>
      <c r="M47">
        <f t="shared" si="7"/>
        <v>1.3094300185081612E-8</v>
      </c>
      <c r="N47">
        <f t="shared" si="7"/>
        <v>2.5834341005375362E-8</v>
      </c>
      <c r="O47">
        <f t="shared" si="7"/>
        <v>3.6029048407788825E-8</v>
      </c>
      <c r="P47">
        <f t="shared" si="7"/>
        <v>4.2608157587358805E-8</v>
      </c>
      <c r="Q47">
        <f t="shared" si="7"/>
        <v>4.6080092539604817E-8</v>
      </c>
      <c r="R47">
        <f t="shared" si="7"/>
        <v>4.7269404053664177E-8</v>
      </c>
      <c r="S47">
        <f t="shared" si="7"/>
        <v>4.6904434643963409E-8</v>
      </c>
      <c r="T47" s="15">
        <f t="shared" si="7"/>
        <v>4.5535699762810084E-8</v>
      </c>
      <c r="U47">
        <f t="shared" si="7"/>
        <v>2.2839289577767433E-8</v>
      </c>
      <c r="V47">
        <f t="shared" si="7"/>
        <v>1.0121933714447489E-8</v>
      </c>
      <c r="W47">
        <f t="shared" si="7"/>
        <v>4.5532846968435988E-9</v>
      </c>
      <c r="X47">
        <f t="shared" si="7"/>
        <v>2.0967468757786248E-9</v>
      </c>
      <c r="Y47">
        <f t="shared" si="7"/>
        <v>9.8528427077457475E-10</v>
      </c>
      <c r="Z47">
        <f t="shared" si="7"/>
        <v>4.7065878350683195E-10</v>
      </c>
      <c r="AA47">
        <f t="shared" si="7"/>
        <v>2.2783202190642007E-10</v>
      </c>
      <c r="AB47">
        <f t="shared" si="7"/>
        <v>1.1148990418239597E-10</v>
      </c>
      <c r="AC47">
        <f t="shared" si="7"/>
        <v>5.5050628535186206E-11</v>
      </c>
      <c r="AD47">
        <f t="shared" si="7"/>
        <v>6.3068869364966862E-14</v>
      </c>
      <c r="AE47">
        <f t="shared" si="7"/>
        <v>9.2456554353667568E-17</v>
      </c>
      <c r="AF47">
        <f t="shared" si="7"/>
        <v>1.5091961028851026E-19</v>
      </c>
      <c r="AG47">
        <f t="shared" si="7"/>
        <v>2.6169503638075129E-22</v>
      </c>
      <c r="AH47">
        <f t="shared" si="7"/>
        <v>4.7171601450122928E-25</v>
      </c>
      <c r="AI47">
        <f t="shared" si="7"/>
        <v>8.7355383333654392E-28</v>
      </c>
      <c r="AJ47">
        <f t="shared" si="7"/>
        <v>1.6501920225817283E-30</v>
      </c>
      <c r="AK47">
        <f t="shared" si="7"/>
        <v>3.1652352452555579E-33</v>
      </c>
      <c r="AL47">
        <f t="shared" si="7"/>
        <v>6.1450246249602527E-36</v>
      </c>
      <c r="AN47">
        <f>AN46/1000</f>
        <v>507.65625</v>
      </c>
      <c r="AO47" t="s">
        <v>75</v>
      </c>
    </row>
    <row r="48" spans="1:41" x14ac:dyDescent="0.2">
      <c r="A48">
        <v>70</v>
      </c>
      <c r="B48">
        <f t="shared" si="2"/>
        <v>7.1304583075673316E-66</v>
      </c>
      <c r="C48">
        <f t="shared" si="7"/>
        <v>7.7654979212250709E-36</v>
      </c>
      <c r="D48">
        <f t="shared" si="7"/>
        <v>6.6833497330127123E-26</v>
      </c>
      <c r="E48">
        <f t="shared" si="7"/>
        <v>5.6778009174457546E-21</v>
      </c>
      <c r="F48">
        <f t="shared" si="7"/>
        <v>4.8829051141674233E-18</v>
      </c>
      <c r="G48">
        <f t="shared" si="7"/>
        <v>4.2613469052815507E-16</v>
      </c>
      <c r="H48">
        <f t="shared" si="7"/>
        <v>1.0109529215955674E-14</v>
      </c>
      <c r="I48">
        <f t="shared" si="7"/>
        <v>1.0657870224303067E-13</v>
      </c>
      <c r="J48">
        <f t="shared" si="7"/>
        <v>6.5561632102679755E-13</v>
      </c>
      <c r="K48" s="15">
        <f t="shared" si="7"/>
        <v>2.769901992494746E-12</v>
      </c>
      <c r="L48">
        <f t="shared" si="7"/>
        <v>1.4087763748132605E-9</v>
      </c>
      <c r="M48">
        <f t="shared" si="7"/>
        <v>9.0665462600534534E-9</v>
      </c>
      <c r="N48">
        <f t="shared" si="7"/>
        <v>2.0488732064850116E-8</v>
      </c>
      <c r="O48">
        <f t="shared" si="7"/>
        <v>3.0998833459979867E-8</v>
      </c>
      <c r="P48">
        <f t="shared" si="7"/>
        <v>3.8705132364402961E-8</v>
      </c>
      <c r="Q48">
        <f t="shared" si="7"/>
        <v>4.3514532044748664E-8</v>
      </c>
      <c r="R48">
        <f t="shared" si="7"/>
        <v>4.5955233999289834E-8</v>
      </c>
      <c r="S48">
        <f t="shared" si="7"/>
        <v>4.664392748630392E-8</v>
      </c>
      <c r="T48" s="15">
        <f t="shared" si="7"/>
        <v>4.6109912879160932E-8</v>
      </c>
      <c r="U48">
        <f t="shared" si="7"/>
        <v>2.5089946860210157E-8</v>
      </c>
      <c r="V48">
        <f t="shared" si="7"/>
        <v>1.1425422288329852E-8</v>
      </c>
      <c r="W48">
        <f t="shared" si="7"/>
        <v>5.2099000084915313E-9</v>
      </c>
      <c r="X48">
        <f t="shared" si="7"/>
        <v>2.4187337990539022E-9</v>
      </c>
      <c r="Y48">
        <f t="shared" si="7"/>
        <v>1.1427781888178535E-9</v>
      </c>
      <c r="Z48">
        <f t="shared" si="7"/>
        <v>5.480132743556608E-10</v>
      </c>
      <c r="AA48">
        <f t="shared" si="7"/>
        <v>2.6604987717187027E-10</v>
      </c>
      <c r="AB48">
        <f t="shared" si="7"/>
        <v>1.3048676842827201E-10</v>
      </c>
      <c r="AC48">
        <f t="shared" si="7"/>
        <v>6.4547484730314836E-11</v>
      </c>
      <c r="AD48">
        <f t="shared" si="7"/>
        <v>7.4553763805250083E-14</v>
      </c>
      <c r="AE48">
        <f t="shared" si="7"/>
        <v>1.0959011794777567E-16</v>
      </c>
      <c r="AF48">
        <f t="shared" si="7"/>
        <v>1.7913025587195858E-19</v>
      </c>
      <c r="AG48">
        <f t="shared" si="7"/>
        <v>3.108654847378545E-22</v>
      </c>
      <c r="AH48">
        <f t="shared" si="7"/>
        <v>5.6065212529859536E-25</v>
      </c>
      <c r="AI48">
        <f t="shared" si="7"/>
        <v>1.0386541909208868E-27</v>
      </c>
      <c r="AJ48">
        <f t="shared" si="7"/>
        <v>1.9626466894596227E-30</v>
      </c>
      <c r="AK48">
        <f t="shared" si="7"/>
        <v>3.7654067715292993E-33</v>
      </c>
      <c r="AL48">
        <f t="shared" si="7"/>
        <v>7.3115279524023558E-36</v>
      </c>
    </row>
    <row r="49" spans="1:41" x14ac:dyDescent="0.2">
      <c r="A49">
        <v>80</v>
      </c>
      <c r="B49">
        <f t="shared" si="2"/>
        <v>5.8328303939374303E-74</v>
      </c>
      <c r="C49">
        <f t="shared" si="7"/>
        <v>7.6673672705429519E-40</v>
      </c>
      <c r="D49">
        <f t="shared" si="7"/>
        <v>1.5137105296225678E-28</v>
      </c>
      <c r="E49">
        <f t="shared" si="7"/>
        <v>6.1590630119333753E-23</v>
      </c>
      <c r="F49">
        <f t="shared" si="7"/>
        <v>1.355764560187897E-19</v>
      </c>
      <c r="G49">
        <f t="shared" si="7"/>
        <v>2.2139469980402459E-17</v>
      </c>
      <c r="H49">
        <f t="shared" si="7"/>
        <v>8.2171013666548601E-16</v>
      </c>
      <c r="I49">
        <f t="shared" si="7"/>
        <v>1.2118076176988773E-14</v>
      </c>
      <c r="J49">
        <f t="shared" si="7"/>
        <v>9.6781863647106038E-14</v>
      </c>
      <c r="K49" s="15">
        <f t="shared" si="7"/>
        <v>5.0386408805915488E-13</v>
      </c>
      <c r="L49">
        <f t="shared" si="7"/>
        <v>6.5593766380979479E-10</v>
      </c>
      <c r="M49">
        <f t="shared" si="7"/>
        <v>5.7745687878856962E-9</v>
      </c>
      <c r="N49">
        <f t="shared" si="7"/>
        <v>1.5262347752432304E-8</v>
      </c>
      <c r="O49">
        <f t="shared" si="7"/>
        <v>2.53669797978151E-8</v>
      </c>
      <c r="P49">
        <f t="shared" si="7"/>
        <v>3.3721229649712703E-8</v>
      </c>
      <c r="Q49">
        <f t="shared" si="7"/>
        <v>3.9646595666036801E-8</v>
      </c>
      <c r="R49">
        <f t="shared" si="7"/>
        <v>4.3299623472941441E-8</v>
      </c>
      <c r="S49">
        <f t="shared" si="7"/>
        <v>4.5110988826296716E-8</v>
      </c>
      <c r="T49" s="15">
        <f t="shared" si="7"/>
        <v>4.5535699762810084E-8</v>
      </c>
      <c r="U49">
        <f t="shared" si="7"/>
        <v>2.721915290693962E-8</v>
      </c>
      <c r="V49">
        <f t="shared" si="7"/>
        <v>1.2789478654069576E-8</v>
      </c>
      <c r="W49">
        <f t="shared" si="7"/>
        <v>5.9239696824416151E-9</v>
      </c>
      <c r="X49">
        <f t="shared" si="7"/>
        <v>2.7762158384824534E-9</v>
      </c>
      <c r="Y49">
        <f t="shared" si="7"/>
        <v>1.3199219171084413E-9</v>
      </c>
      <c r="Z49">
        <f t="shared" si="7"/>
        <v>6.3580077030026711E-10</v>
      </c>
      <c r="AA49">
        <f t="shared" si="7"/>
        <v>3.0970683462164735E-10</v>
      </c>
      <c r="AB49">
        <f t="shared" si="7"/>
        <v>1.5229583003082379E-10</v>
      </c>
      <c r="AC49">
        <f t="shared" si="7"/>
        <v>7.549321270905583E-11</v>
      </c>
      <c r="AD49">
        <f t="shared" si="7"/>
        <v>8.8019697721879228E-14</v>
      </c>
      <c r="AE49">
        <f t="shared" si="7"/>
        <v>1.2979030868899862E-16</v>
      </c>
      <c r="AF49">
        <f t="shared" si="7"/>
        <v>2.1248100072445555E-19</v>
      </c>
      <c r="AG49">
        <f t="shared" si="7"/>
        <v>3.6908962164952993E-22</v>
      </c>
      <c r="AH49">
        <f t="shared" si="7"/>
        <v>6.6607773309391068E-25</v>
      </c>
      <c r="AI49">
        <f t="shared" si="7"/>
        <v>1.2345161844105881E-27</v>
      </c>
      <c r="AJ49">
        <f t="shared" si="7"/>
        <v>2.3335317361095286E-30</v>
      </c>
      <c r="AK49">
        <f t="shared" si="7"/>
        <v>4.4781317413719867E-33</v>
      </c>
      <c r="AL49">
        <f t="shared" si="7"/>
        <v>8.6972872907590214E-36</v>
      </c>
      <c r="AM49" t="s">
        <v>76</v>
      </c>
      <c r="AN49" t="s">
        <v>77</v>
      </c>
      <c r="AO49" t="s">
        <v>75</v>
      </c>
    </row>
    <row r="50" spans="1:41" x14ac:dyDescent="0.2">
      <c r="A50">
        <v>90</v>
      </c>
      <c r="B50">
        <f t="shared" si="2"/>
        <v>3.8920992243512823E-83</v>
      </c>
      <c r="C50">
        <f t="shared" si="7"/>
        <v>2.1621934704022681E-44</v>
      </c>
      <c r="D50">
        <f t="shared" si="7"/>
        <v>1.4868678123460783E-31</v>
      </c>
      <c r="E50">
        <f t="shared" si="7"/>
        <v>3.5705473510525456E-25</v>
      </c>
      <c r="F50">
        <f t="shared" si="7"/>
        <v>2.2803357700052415E-21</v>
      </c>
      <c r="G50">
        <f t="shared" si="7"/>
        <v>7.574918958528351E-19</v>
      </c>
      <c r="H50">
        <f t="shared" si="7"/>
        <v>4.6688771900449934E-17</v>
      </c>
      <c r="I50">
        <f t="shared" si="7"/>
        <v>1.0072557614884467E-15</v>
      </c>
      <c r="J50">
        <f t="shared" si="7"/>
        <v>1.0814302151970524E-14</v>
      </c>
      <c r="K50" s="15">
        <f t="shared" si="7"/>
        <v>7.1337301057651093E-14</v>
      </c>
      <c r="L50">
        <f t="shared" si="7"/>
        <v>2.6943884623825932E-10</v>
      </c>
      <c r="M50">
        <f t="shared" si="7"/>
        <v>3.383103814708546E-9</v>
      </c>
      <c r="N50">
        <f t="shared" si="7"/>
        <v>1.0678645578245926E-8</v>
      </c>
      <c r="O50">
        <f t="shared" si="7"/>
        <v>1.9743449272138948E-8</v>
      </c>
      <c r="P50">
        <f t="shared" si="7"/>
        <v>2.817716485552228E-8</v>
      </c>
      <c r="Q50">
        <f t="shared" si="7"/>
        <v>3.4852031285840903E-8</v>
      </c>
      <c r="R50">
        <f t="shared" si="7"/>
        <v>3.9539169317900338E-8</v>
      </c>
      <c r="S50">
        <f t="shared" si="7"/>
        <v>4.2430252056583771E-8</v>
      </c>
      <c r="T50" s="15">
        <f t="shared" si="7"/>
        <v>4.3855609857008153E-8</v>
      </c>
      <c r="U50">
        <f t="shared" si="7"/>
        <v>2.9161320252337916E-8</v>
      </c>
      <c r="V50">
        <f t="shared" si="7"/>
        <v>1.4197282723137763E-8</v>
      </c>
      <c r="W50">
        <f t="shared" si="7"/>
        <v>6.6938368489916639E-9</v>
      </c>
      <c r="X50">
        <f t="shared" si="7"/>
        <v>3.1706000856388122E-9</v>
      </c>
      <c r="Y50">
        <f t="shared" si="7"/>
        <v>1.5181701293920511E-9</v>
      </c>
      <c r="Z50">
        <f t="shared" si="7"/>
        <v>7.3501479671128582E-10</v>
      </c>
      <c r="AA50">
        <f t="shared" si="7"/>
        <v>3.5939989387600834E-10</v>
      </c>
      <c r="AB50">
        <f t="shared" si="7"/>
        <v>1.7725567631099078E-10</v>
      </c>
      <c r="AC50">
        <f t="shared" si="7"/>
        <v>8.8074063630258673E-11</v>
      </c>
      <c r="AD50">
        <f t="shared" si="7"/>
        <v>1.0378771328449673E-13</v>
      </c>
      <c r="AE50">
        <f t="shared" si="7"/>
        <v>1.5358553583096533E-16</v>
      </c>
      <c r="AF50">
        <f t="shared" si="7"/>
        <v>2.5188316724622102E-19</v>
      </c>
      <c r="AG50">
        <f t="shared" si="7"/>
        <v>4.3799935444776573E-22</v>
      </c>
      <c r="AH50">
        <f t="shared" si="7"/>
        <v>7.9099720444177298E-25</v>
      </c>
      <c r="AI50">
        <f t="shared" si="7"/>
        <v>1.4667871750826299E-27</v>
      </c>
      <c r="AJ50">
        <f t="shared" si="7"/>
        <v>2.7736345602919653E-30</v>
      </c>
      <c r="AK50">
        <f t="shared" si="7"/>
        <v>5.3242800748394004E-33</v>
      </c>
      <c r="AL50">
        <f t="shared" si="7"/>
        <v>1.0343098048590068E-35</v>
      </c>
      <c r="AN50">
        <f>AN39*AN43</f>
        <v>253828.125</v>
      </c>
      <c r="AO50" t="s">
        <v>73</v>
      </c>
    </row>
    <row r="51" spans="1:41" x14ac:dyDescent="0.2">
      <c r="A51">
        <v>100</v>
      </c>
      <c r="B51">
        <f t="shared" si="2"/>
        <v>2.1185128895436716E-93</v>
      </c>
      <c r="C51">
        <f t="shared" si="7"/>
        <v>1.7414626415015162E-49</v>
      </c>
      <c r="D51">
        <f t="shared" si="7"/>
        <v>6.3340687359215256E-35</v>
      </c>
      <c r="E51">
        <f t="shared" si="7"/>
        <v>1.106217716135954E-27</v>
      </c>
      <c r="F51">
        <f t="shared" si="7"/>
        <v>2.3233885924756097E-23</v>
      </c>
      <c r="G51">
        <f t="shared" si="7"/>
        <v>1.7067865192240214E-20</v>
      </c>
      <c r="H51">
        <f t="shared" si="7"/>
        <v>1.8544381343475149E-18</v>
      </c>
      <c r="I51">
        <f t="shared" si="7"/>
        <v>6.1205249646320615E-17</v>
      </c>
      <c r="J51">
        <f t="shared" si="7"/>
        <v>9.1466763729065245E-16</v>
      </c>
      <c r="K51" s="15">
        <f t="shared" si="7"/>
        <v>7.8609350514098849E-15</v>
      </c>
      <c r="L51">
        <f t="shared" si="7"/>
        <v>9.7641621761348045E-11</v>
      </c>
      <c r="M51">
        <f t="shared" si="7"/>
        <v>1.8231784506189636E-9</v>
      </c>
      <c r="N51">
        <f t="shared" si="7"/>
        <v>7.0177770491606355E-9</v>
      </c>
      <c r="O51">
        <f t="shared" si="7"/>
        <v>1.4615313869886114E-8</v>
      </c>
      <c r="P51">
        <f t="shared" si="7"/>
        <v>2.2581366898228892E-8</v>
      </c>
      <c r="Q51">
        <f t="shared" si="7"/>
        <v>2.9559759620096599E-8</v>
      </c>
      <c r="R51">
        <f t="shared" si="7"/>
        <v>3.4991716349263986E-8</v>
      </c>
      <c r="S51">
        <f t="shared" si="7"/>
        <v>3.8812793888252636E-8</v>
      </c>
      <c r="T51" s="15">
        <f t="shared" si="7"/>
        <v>4.119207987847719E-8</v>
      </c>
      <c r="U51">
        <f t="shared" si="7"/>
        <v>3.0853005224844826E-8</v>
      </c>
      <c r="V51">
        <f t="shared" si="7"/>
        <v>1.5628936593847798E-8</v>
      </c>
      <c r="W51">
        <f t="shared" si="7"/>
        <v>7.5165106181964547E-9</v>
      </c>
      <c r="X51">
        <f t="shared" si="7"/>
        <v>3.6029048407788829E-9</v>
      </c>
      <c r="Y51">
        <f t="shared" si="7"/>
        <v>1.7389157802320385E-9</v>
      </c>
      <c r="Z51">
        <f t="shared" si="7"/>
        <v>8.4667390594717801E-10</v>
      </c>
      <c r="AA51">
        <f t="shared" si="7"/>
        <v>4.1576174623622498E-10</v>
      </c>
      <c r="AB51">
        <f t="shared" si="7"/>
        <v>2.0573249547293488E-10</v>
      </c>
      <c r="AC51">
        <f t="shared" si="7"/>
        <v>1.0249429775251566E-10</v>
      </c>
      <c r="AD51">
        <f t="shared" si="7"/>
        <v>1.2222717815681294E-13</v>
      </c>
      <c r="AE51">
        <f t="shared" si="7"/>
        <v>1.815915141936874E-16</v>
      </c>
      <c r="AF51">
        <f t="shared" si="7"/>
        <v>2.9840498486613437E-19</v>
      </c>
      <c r="AG51">
        <f t="shared" si="7"/>
        <v>5.1951419173995434E-22</v>
      </c>
      <c r="AH51">
        <f t="shared" si="7"/>
        <v>9.3895239096650105E-25</v>
      </c>
      <c r="AI51">
        <f t="shared" si="7"/>
        <v>1.7421354827448678E-27</v>
      </c>
      <c r="AJ51">
        <f t="shared" si="7"/>
        <v>3.2957078875570621E-30</v>
      </c>
      <c r="AK51">
        <f t="shared" si="7"/>
        <v>6.328546564246708E-33</v>
      </c>
      <c r="AL51">
        <f t="shared" si="7"/>
        <v>1.2297267536144879E-35</v>
      </c>
      <c r="AN51">
        <f>AN50/1000</f>
        <v>253.828125</v>
      </c>
      <c r="AO51" t="s">
        <v>74</v>
      </c>
    </row>
    <row r="52" spans="1:41" x14ac:dyDescent="0.2">
      <c r="A52">
        <v>200</v>
      </c>
      <c r="B52">
        <f t="shared" si="2"/>
        <v>6.5970387507936799E-256</v>
      </c>
      <c r="C52">
        <f t="shared" si="7"/>
        <v>2.3363246777840089E-130</v>
      </c>
      <c r="D52">
        <f t="shared" si="7"/>
        <v>1.3827240261694424E-88</v>
      </c>
      <c r="E52">
        <f t="shared" si="7"/>
        <v>9.7411492685705085E-68</v>
      </c>
      <c r="F52">
        <f t="shared" si="7"/>
        <v>2.9807225457791449E-55</v>
      </c>
      <c r="G52">
        <f t="shared" si="7"/>
        <v>6.0626939394655484E-47</v>
      </c>
      <c r="H52">
        <f t="shared" si="7"/>
        <v>5.082138095485779E-41</v>
      </c>
      <c r="I52">
        <f t="shared" si="7"/>
        <v>1.3808087802931064E-36</v>
      </c>
      <c r="J52">
        <f t="shared" si="7"/>
        <v>3.8214453636551162E-33</v>
      </c>
      <c r="K52" s="15">
        <f t="shared" si="7"/>
        <v>2.1405931425947341E-30</v>
      </c>
      <c r="L52">
        <f t="shared" si="7"/>
        <v>3.873691377205185E-18</v>
      </c>
      <c r="M52">
        <f t="shared" si="7"/>
        <v>3.8059456489892361E-14</v>
      </c>
      <c r="N52">
        <f t="shared" si="7"/>
        <v>3.3605058442229575E-12</v>
      </c>
      <c r="O52">
        <f t="shared" si="7"/>
        <v>4.5851784833860236E-11</v>
      </c>
      <c r="P52">
        <f t="shared" si="7"/>
        <v>2.4804301437279727E-10</v>
      </c>
      <c r="Q52">
        <f t="shared" si="7"/>
        <v>7.9471688176867219E-10</v>
      </c>
      <c r="R52">
        <f t="shared" si="7"/>
        <v>1.8408900957694909E-9</v>
      </c>
      <c r="S52">
        <f t="shared" si="7"/>
        <v>3.4419096780133313E-9</v>
      </c>
      <c r="T52" s="15">
        <f t="shared" si="7"/>
        <v>5.5468681466872121E-9</v>
      </c>
      <c r="U52">
        <f t="shared" si="7"/>
        <v>2.721915290693962E-8</v>
      </c>
      <c r="V52">
        <f t="shared" si="7"/>
        <v>2.5800070867567648E-8</v>
      </c>
      <c r="W52">
        <f t="shared" si="7"/>
        <v>1.6973246303935186E-8</v>
      </c>
      <c r="X52">
        <f t="shared" si="7"/>
        <v>9.8182871840161834E-9</v>
      </c>
      <c r="Y52">
        <f t="shared" si="7"/>
        <v>5.3713611697272368E-9</v>
      </c>
      <c r="Z52">
        <f t="shared" si="7"/>
        <v>2.860193785016121E-9</v>
      </c>
      <c r="AA52">
        <f t="shared" si="7"/>
        <v>1.5020310787380354E-9</v>
      </c>
      <c r="AB52">
        <f t="shared" si="7"/>
        <v>7.8309324844306704E-10</v>
      </c>
      <c r="AC52">
        <f t="shared" si="7"/>
        <v>4.0677218252788311E-10</v>
      </c>
      <c r="AD52">
        <f t="shared" ref="C52:AL59" si="8">AD$23*EXP(-1*($A52-$B$5*AD$22)^2/(4*$B$7*AD$22)-1*($B$3^2/(4*$B$9*AD$22)))</f>
        <v>5.8540122642972727E-13</v>
      </c>
      <c r="AE52">
        <f t="shared" si="8"/>
        <v>9.2596127930947231E-16</v>
      </c>
      <c r="AF52">
        <f t="shared" si="8"/>
        <v>1.5700340343099261E-18</v>
      </c>
      <c r="AG52">
        <f t="shared" si="8"/>
        <v>2.7852477948883038E-21</v>
      </c>
      <c r="AH52">
        <f t="shared" si="8"/>
        <v>5.0974418732148376E-24</v>
      </c>
      <c r="AI52">
        <f t="shared" si="8"/>
        <v>9.5428475072329959E-27</v>
      </c>
      <c r="AJ52">
        <f t="shared" si="8"/>
        <v>1.8174408269098615E-29</v>
      </c>
      <c r="AK52">
        <f t="shared" si="8"/>
        <v>3.5081904969165337E-32</v>
      </c>
      <c r="AL52">
        <f t="shared" si="8"/>
        <v>6.8454484606318266E-35</v>
      </c>
      <c r="AN52">
        <f>AN51/1000</f>
        <v>0.25382812500000002</v>
      </c>
      <c r="AO52" t="s">
        <v>75</v>
      </c>
    </row>
    <row r="53" spans="1:41" x14ac:dyDescent="0.2">
      <c r="A53">
        <v>300</v>
      </c>
      <c r="B53">
        <f t="shared" si="2"/>
        <v>0</v>
      </c>
      <c r="C53">
        <f t="shared" si="8"/>
        <v>1.1838176859493306E-265</v>
      </c>
      <c r="D53">
        <f t="shared" si="8"/>
        <v>1.5771632256773276E-178</v>
      </c>
      <c r="E53">
        <f t="shared" si="8"/>
        <v>5.271644118806638E-135</v>
      </c>
      <c r="F53">
        <f t="shared" si="8"/>
        <v>6.5069023580689022E-109</v>
      </c>
      <c r="G53">
        <f t="shared" si="8"/>
        <v>1.5566690214709295E-91</v>
      </c>
      <c r="H53">
        <f t="shared" si="8"/>
        <v>3.9308809101894183E-79</v>
      </c>
      <c r="I53">
        <f t="shared" si="8"/>
        <v>7.7225646843825897E-70</v>
      </c>
      <c r="J53">
        <f t="shared" si="8"/>
        <v>1.2859422384293819E-62</v>
      </c>
      <c r="K53" s="15">
        <f t="shared" si="8"/>
        <v>7.6036229055588272E-57</v>
      </c>
      <c r="L53">
        <f t="shared" si="8"/>
        <v>5.5504514594229846E-31</v>
      </c>
      <c r="M53">
        <f t="shared" si="8"/>
        <v>1.8702722265195948E-22</v>
      </c>
      <c r="N53">
        <f t="shared" si="8"/>
        <v>3.0582034429289498E-18</v>
      </c>
      <c r="O53">
        <f t="shared" si="8"/>
        <v>9.5717125730383445E-16</v>
      </c>
      <c r="P53">
        <f t="shared" si="8"/>
        <v>4.1803071571501792E-14</v>
      </c>
      <c r="Q53">
        <f t="shared" si="8"/>
        <v>5.9536720770344622E-13</v>
      </c>
      <c r="R53">
        <f t="shared" si="8"/>
        <v>4.2220054730688753E-12</v>
      </c>
      <c r="S53">
        <f t="shared" si="8"/>
        <v>1.8846338162610251E-11</v>
      </c>
      <c r="T53" s="15">
        <f t="shared" si="8"/>
        <v>6.0929079343760166E-11</v>
      </c>
      <c r="U53">
        <f t="shared" si="8"/>
        <v>6.858403997239632E-9</v>
      </c>
      <c r="V53">
        <f t="shared" si="8"/>
        <v>1.8471120965315985E-8</v>
      </c>
      <c r="W53">
        <f t="shared" si="8"/>
        <v>2.0483266456520051E-8</v>
      </c>
      <c r="X53">
        <f t="shared" si="8"/>
        <v>1.6207916874233344E-8</v>
      </c>
      <c r="Y53">
        <f t="shared" si="8"/>
        <v>1.0926488271393077E-8</v>
      </c>
      <c r="Z53">
        <f t="shared" si="8"/>
        <v>6.7543076005537876E-9</v>
      </c>
      <c r="AA53">
        <f t="shared" si="8"/>
        <v>3.9669446529122579E-9</v>
      </c>
      <c r="AB53">
        <f t="shared" si="8"/>
        <v>2.2562351454914212E-9</v>
      </c>
      <c r="AC53">
        <f t="shared" si="8"/>
        <v>1.2564842593261875E-9</v>
      </c>
      <c r="AD53">
        <f t="shared" si="8"/>
        <v>2.4735267028347366E-12</v>
      </c>
      <c r="AE53">
        <f t="shared" si="8"/>
        <v>4.343183622166839E-15</v>
      </c>
      <c r="AF53">
        <f t="shared" si="8"/>
        <v>7.758908428978379E-18</v>
      </c>
      <c r="AG53">
        <f t="shared" si="8"/>
        <v>1.4202379570434325E-20</v>
      </c>
      <c r="AH53">
        <f t="shared" si="8"/>
        <v>2.6541168327248769E-23</v>
      </c>
      <c r="AI53">
        <f t="shared" si="8"/>
        <v>5.0434143629314217E-26</v>
      </c>
      <c r="AJ53">
        <f t="shared" si="8"/>
        <v>9.7132849930614931E-29</v>
      </c>
      <c r="AK53">
        <f t="shared" si="8"/>
        <v>1.8913346764303378E-31</v>
      </c>
      <c r="AL53">
        <f t="shared" si="8"/>
        <v>3.7162987133182448E-34</v>
      </c>
      <c r="AM53" t="s">
        <v>76</v>
      </c>
      <c r="AN53">
        <v>0.25</v>
      </c>
      <c r="AO53" t="s">
        <v>75</v>
      </c>
    </row>
    <row r="54" spans="1:41" x14ac:dyDescent="0.2">
      <c r="A54">
        <v>400</v>
      </c>
      <c r="B54">
        <f t="shared" si="2"/>
        <v>0</v>
      </c>
      <c r="C54">
        <f t="shared" si="8"/>
        <v>0</v>
      </c>
      <c r="D54">
        <f t="shared" si="8"/>
        <v>9.3995307045759488E-305</v>
      </c>
      <c r="E54">
        <f t="shared" si="8"/>
        <v>1.7532678390312976E-229</v>
      </c>
      <c r="F54">
        <f t="shared" si="8"/>
        <v>2.417019000694098E-184</v>
      </c>
      <c r="G54">
        <f t="shared" si="8"/>
        <v>2.8891568435318311E-154</v>
      </c>
      <c r="H54">
        <f t="shared" si="8"/>
        <v>8.5810932990119284E-133</v>
      </c>
      <c r="I54">
        <f t="shared" si="8"/>
        <v>1.070712117510077E-116</v>
      </c>
      <c r="J54">
        <f t="shared" si="8"/>
        <v>3.4853366533210121E-104</v>
      </c>
      <c r="K54" s="15">
        <f t="shared" si="8"/>
        <v>3.5231694340451667E-94</v>
      </c>
      <c r="L54">
        <f t="shared" si="8"/>
        <v>2.8723996186439373E-49</v>
      </c>
      <c r="M54">
        <f t="shared" si="8"/>
        <v>2.1634950547573878E-34</v>
      </c>
      <c r="N54">
        <f t="shared" si="8"/>
        <v>5.2891358325994748E-27</v>
      </c>
      <c r="O54">
        <f t="shared" si="8"/>
        <v>1.3295612697683428E-22</v>
      </c>
      <c r="P54">
        <f t="shared" si="8"/>
        <v>1.0809206323248632E-19</v>
      </c>
      <c r="Q54">
        <f t="shared" si="8"/>
        <v>1.2428488461678162E-17</v>
      </c>
      <c r="R54">
        <f t="shared" si="8"/>
        <v>4.2212204902550856E-16</v>
      </c>
      <c r="S54">
        <f t="shared" si="8"/>
        <v>6.371731049811742E-15</v>
      </c>
      <c r="T54" s="15">
        <f t="shared" si="8"/>
        <v>5.4593890092124373E-14</v>
      </c>
      <c r="U54">
        <f t="shared" si="8"/>
        <v>4.9356328751023937E-10</v>
      </c>
      <c r="V54">
        <f t="shared" si="8"/>
        <v>5.7351725667456959E-9</v>
      </c>
      <c r="W54">
        <f t="shared" si="8"/>
        <v>1.3210497664926116E-8</v>
      </c>
      <c r="X54">
        <f t="shared" si="8"/>
        <v>1.6207916874233344E-8</v>
      </c>
      <c r="Y54">
        <f t="shared" si="8"/>
        <v>1.4637513024644355E-8</v>
      </c>
      <c r="Z54">
        <f t="shared" si="8"/>
        <v>1.1149934207566955E-8</v>
      </c>
      <c r="AA54">
        <f t="shared" si="8"/>
        <v>7.6590727568216147E-9</v>
      </c>
      <c r="AB54">
        <f t="shared" si="8"/>
        <v>4.9205713650942435E-9</v>
      </c>
      <c r="AC54">
        <f t="shared" si="8"/>
        <v>3.0207662760179766E-9</v>
      </c>
      <c r="AD54">
        <f t="shared" si="8"/>
        <v>9.2205475303748146E-12</v>
      </c>
      <c r="AE54">
        <f t="shared" si="8"/>
        <v>1.8738794306651716E-14</v>
      </c>
      <c r="AF54">
        <f t="shared" si="8"/>
        <v>3.6014778828560711E-17</v>
      </c>
      <c r="AG54">
        <f t="shared" si="8"/>
        <v>6.8879382442067118E-20</v>
      </c>
      <c r="AH54">
        <f t="shared" si="8"/>
        <v>1.3253995986044523E-22</v>
      </c>
      <c r="AI54">
        <f t="shared" si="8"/>
        <v>2.571709606764271E-25</v>
      </c>
      <c r="AJ54">
        <f t="shared" si="8"/>
        <v>5.0311384197882122E-28</v>
      </c>
      <c r="AK54">
        <f t="shared" si="8"/>
        <v>9.9165277599296491E-31</v>
      </c>
      <c r="AL54">
        <f t="shared" si="8"/>
        <v>1.9675906562237973E-33</v>
      </c>
    </row>
    <row r="55" spans="1:41" x14ac:dyDescent="0.2">
      <c r="A55">
        <v>500</v>
      </c>
      <c r="B55">
        <f t="shared" si="2"/>
        <v>0</v>
      </c>
      <c r="C55">
        <f t="shared" si="8"/>
        <v>0</v>
      </c>
      <c r="D55">
        <f t="shared" si="8"/>
        <v>0</v>
      </c>
      <c r="E55">
        <f t="shared" si="8"/>
        <v>0</v>
      </c>
      <c r="F55">
        <f t="shared" si="8"/>
        <v>1.5277028071075601E-281</v>
      </c>
      <c r="G55">
        <f t="shared" si="8"/>
        <v>3.8760569826017091E-235</v>
      </c>
      <c r="H55">
        <f t="shared" si="8"/>
        <v>5.2869435533600578E-202</v>
      </c>
      <c r="I55">
        <f t="shared" si="8"/>
        <v>3.6801627841155041E-177</v>
      </c>
      <c r="J55">
        <f t="shared" si="8"/>
        <v>7.6084724223235913E-158</v>
      </c>
      <c r="K55" s="15">
        <f t="shared" si="8"/>
        <v>2.1294772632643945E-142</v>
      </c>
      <c r="L55">
        <f t="shared" si="8"/>
        <v>5.3687684196667789E-73</v>
      </c>
      <c r="M55">
        <f t="shared" si="8"/>
        <v>5.891363620184984E-50</v>
      </c>
      <c r="N55">
        <f t="shared" si="8"/>
        <v>1.7384399661555675E-38</v>
      </c>
      <c r="O55">
        <f t="shared" si="8"/>
        <v>1.2288881775053353E-31</v>
      </c>
      <c r="P55">
        <f t="shared" si="8"/>
        <v>4.2882869593400381E-27</v>
      </c>
      <c r="Q55">
        <f t="shared" si="8"/>
        <v>7.2295730070347479E-24</v>
      </c>
      <c r="R55">
        <f t="shared" si="8"/>
        <v>1.8398634757638011E-21</v>
      </c>
      <c r="S55">
        <f t="shared" si="8"/>
        <v>1.3301200470709655E-19</v>
      </c>
      <c r="T55" s="15">
        <f t="shared" si="8"/>
        <v>3.9903052374397324E-18</v>
      </c>
      <c r="U55">
        <f t="shared" si="8"/>
        <v>1.0144577369051832E-11</v>
      </c>
      <c r="V55">
        <f t="shared" si="8"/>
        <v>7.7229035581808282E-10</v>
      </c>
      <c r="W55">
        <f t="shared" si="8"/>
        <v>4.5532846968435988E-9</v>
      </c>
      <c r="X55">
        <f t="shared" si="8"/>
        <v>9.8182871840161834E-9</v>
      </c>
      <c r="Y55">
        <f t="shared" si="8"/>
        <v>1.2913513685022844E-8</v>
      </c>
      <c r="Z55">
        <f t="shared" si="8"/>
        <v>1.2866779768104671E-8</v>
      </c>
      <c r="AA55">
        <f t="shared" si="8"/>
        <v>1.0810333207959485E-8</v>
      </c>
      <c r="AB55">
        <f t="shared" si="8"/>
        <v>8.1228232750223575E-9</v>
      </c>
      <c r="AC55">
        <f t="shared" si="8"/>
        <v>5.6523814335709588E-9</v>
      </c>
      <c r="AD55">
        <f t="shared" si="8"/>
        <v>3.0323124654596395E-11</v>
      </c>
      <c r="AE55">
        <f t="shared" si="8"/>
        <v>7.4369212972833031E-14</v>
      </c>
      <c r="AF55">
        <f t="shared" si="8"/>
        <v>1.5701800101533146E-16</v>
      </c>
      <c r="AG55">
        <f t="shared" si="8"/>
        <v>3.1772268720600747E-19</v>
      </c>
      <c r="AH55">
        <f t="shared" si="8"/>
        <v>6.3479380137294488E-22</v>
      </c>
      <c r="AI55">
        <f t="shared" si="8"/>
        <v>1.2652309667144692E-24</v>
      </c>
      <c r="AJ55">
        <f t="shared" si="8"/>
        <v>2.5255774074800575E-27</v>
      </c>
      <c r="AK55">
        <f t="shared" si="8"/>
        <v>5.0565802987348633E-30</v>
      </c>
      <c r="AL55">
        <f t="shared" si="8"/>
        <v>1.0159546315162394E-32</v>
      </c>
    </row>
    <row r="56" spans="1:41" x14ac:dyDescent="0.2">
      <c r="A56">
        <v>600</v>
      </c>
      <c r="B56">
        <f t="shared" si="2"/>
        <v>0</v>
      </c>
      <c r="C56">
        <f t="shared" si="8"/>
        <v>0</v>
      </c>
      <c r="D56">
        <f t="shared" si="8"/>
        <v>0</v>
      </c>
      <c r="E56">
        <f t="shared" si="8"/>
        <v>0</v>
      </c>
      <c r="F56">
        <f t="shared" si="8"/>
        <v>0</v>
      </c>
      <c r="G56">
        <f t="shared" si="8"/>
        <v>0</v>
      </c>
      <c r="H56">
        <f t="shared" si="8"/>
        <v>9.1933974460745085E-287</v>
      </c>
      <c r="I56">
        <f t="shared" si="8"/>
        <v>3.1357720805805729E-251</v>
      </c>
      <c r="J56">
        <f t="shared" si="8"/>
        <v>1.3377645195231469E-223</v>
      </c>
      <c r="K56" s="15">
        <f t="shared" si="8"/>
        <v>1.6789547984656091E-201</v>
      </c>
      <c r="L56">
        <f t="shared" si="8"/>
        <v>3.6242466099811487E-102</v>
      </c>
      <c r="M56">
        <f t="shared" si="8"/>
        <v>3.776457399121959E-69</v>
      </c>
      <c r="N56">
        <f t="shared" si="8"/>
        <v>1.0859036793328014E-52</v>
      </c>
      <c r="O56">
        <f t="shared" si="8"/>
        <v>7.5579093803000314E-43</v>
      </c>
      <c r="P56">
        <f t="shared" si="8"/>
        <v>2.6102270852835595E-36</v>
      </c>
      <c r="Q56">
        <f t="shared" si="8"/>
        <v>1.1718389072264151E-31</v>
      </c>
      <c r="R56">
        <f t="shared" si="8"/>
        <v>3.4959199001747324E-28</v>
      </c>
      <c r="S56">
        <f t="shared" si="8"/>
        <v>1.7144593349851099E-25</v>
      </c>
      <c r="T56" s="15">
        <f t="shared" si="8"/>
        <v>2.3790898666777721E-23</v>
      </c>
      <c r="U56">
        <f t="shared" si="8"/>
        <v>5.9552005976921086E-14</v>
      </c>
      <c r="V56">
        <f t="shared" si="8"/>
        <v>4.510198092551798E-11</v>
      </c>
      <c r="W56">
        <f t="shared" si="8"/>
        <v>8.3871825499720998E-10</v>
      </c>
      <c r="X56">
        <f t="shared" si="8"/>
        <v>3.6029048407788829E-9</v>
      </c>
      <c r="Y56">
        <f t="shared" si="8"/>
        <v>7.502603609953301E-9</v>
      </c>
      <c r="Z56">
        <f t="shared" si="8"/>
        <v>1.0379430455473691E-8</v>
      </c>
      <c r="AA56">
        <f t="shared" si="8"/>
        <v>1.1154363604673834E-8</v>
      </c>
      <c r="AB56">
        <f t="shared" si="8"/>
        <v>1.0149830012980079E-8</v>
      </c>
      <c r="AC56">
        <f t="shared" si="8"/>
        <v>8.2318995711593387E-9</v>
      </c>
      <c r="AD56">
        <f t="shared" si="8"/>
        <v>8.7976833014746346E-11</v>
      </c>
      <c r="AE56">
        <f t="shared" si="8"/>
        <v>2.7149561237249463E-13</v>
      </c>
      <c r="AF56">
        <f t="shared" si="8"/>
        <v>6.4299367726870298E-16</v>
      </c>
      <c r="AG56">
        <f t="shared" si="8"/>
        <v>1.393920683717614E-18</v>
      </c>
      <c r="AH56">
        <f t="shared" si="8"/>
        <v>2.9159331557838885E-21</v>
      </c>
      <c r="AI56">
        <f t="shared" si="8"/>
        <v>6.005764627279206E-24</v>
      </c>
      <c r="AJ56">
        <f t="shared" si="8"/>
        <v>1.228709977613397E-26</v>
      </c>
      <c r="AK56">
        <f t="shared" si="8"/>
        <v>2.5076112755933698E-29</v>
      </c>
      <c r="AL56">
        <f t="shared" si="8"/>
        <v>5.1159854900555762E-32</v>
      </c>
    </row>
    <row r="57" spans="1:41" x14ac:dyDescent="0.2">
      <c r="A57">
        <v>700</v>
      </c>
      <c r="B57">
        <f t="shared" si="2"/>
        <v>0</v>
      </c>
      <c r="C57">
        <f t="shared" si="8"/>
        <v>0</v>
      </c>
      <c r="D57">
        <f t="shared" si="8"/>
        <v>0</v>
      </c>
      <c r="E57">
        <f t="shared" si="8"/>
        <v>0</v>
      </c>
      <c r="F57">
        <f t="shared" si="8"/>
        <v>0</v>
      </c>
      <c r="G57">
        <f t="shared" si="8"/>
        <v>0</v>
      </c>
      <c r="H57">
        <f t="shared" si="8"/>
        <v>0</v>
      </c>
      <c r="I57">
        <f t="shared" si="8"/>
        <v>0</v>
      </c>
      <c r="J57">
        <f t="shared" si="8"/>
        <v>1.8944857418446288E-301</v>
      </c>
      <c r="K57" s="15">
        <f t="shared" si="8"/>
        <v>1.7267581694730908E-271</v>
      </c>
      <c r="L57">
        <f t="shared" si="8"/>
        <v>8.8363736285305774E-137</v>
      </c>
      <c r="M57">
        <f t="shared" si="8"/>
        <v>5.6985214957830375E-92</v>
      </c>
      <c r="N57">
        <f t="shared" si="8"/>
        <v>1.2890790229714238E-69</v>
      </c>
      <c r="O57">
        <f t="shared" si="8"/>
        <v>3.0929742075725407E-56</v>
      </c>
      <c r="P57">
        <f t="shared" si="8"/>
        <v>2.4376826380525666E-47</v>
      </c>
      <c r="Q57">
        <f t="shared" si="8"/>
        <v>5.2927832615023449E-41</v>
      </c>
      <c r="R57">
        <f t="shared" si="8"/>
        <v>2.8957806615579829E-36</v>
      </c>
      <c r="S57">
        <f t="shared" si="8"/>
        <v>1.3644778332747435E-32</v>
      </c>
      <c r="T57" s="15">
        <f t="shared" si="8"/>
        <v>1.157066255430863E-29</v>
      </c>
      <c r="U57">
        <f t="shared" si="8"/>
        <v>9.9845881905059545E-17</v>
      </c>
      <c r="V57">
        <f t="shared" si="8"/>
        <v>1.1423297999246409E-12</v>
      </c>
      <c r="W57">
        <f t="shared" si="8"/>
        <v>8.2564441723358132E-11</v>
      </c>
      <c r="X57">
        <f t="shared" si="8"/>
        <v>8.0090016455750884E-10</v>
      </c>
      <c r="Y57">
        <f t="shared" si="8"/>
        <v>2.8705824029242449E-9</v>
      </c>
      <c r="Z57">
        <f t="shared" si="8"/>
        <v>5.8530639927893658E-9</v>
      </c>
      <c r="AA57">
        <f t="shared" si="8"/>
        <v>8.4138224970972162E-9</v>
      </c>
      <c r="AB57">
        <f t="shared" si="8"/>
        <v>9.5999910417374909E-9</v>
      </c>
      <c r="AC57">
        <f t="shared" si="8"/>
        <v>9.3308870172305821E-9</v>
      </c>
      <c r="AD57">
        <f t="shared" si="8"/>
        <v>2.2518519278002797E-10</v>
      </c>
      <c r="AE57">
        <f t="shared" si="8"/>
        <v>9.1169701659376465E-13</v>
      </c>
      <c r="AF57">
        <f t="shared" si="8"/>
        <v>2.4731617839548577E-15</v>
      </c>
      <c r="AG57">
        <f t="shared" si="8"/>
        <v>5.8164600679967032E-18</v>
      </c>
      <c r="AH57">
        <f t="shared" si="8"/>
        <v>1.2846401611885927E-20</v>
      </c>
      <c r="AI57">
        <f t="shared" si="8"/>
        <v>2.7505364965330391E-23</v>
      </c>
      <c r="AJ57">
        <f t="shared" si="8"/>
        <v>5.7933847137767725E-26</v>
      </c>
      <c r="AK57">
        <f t="shared" si="8"/>
        <v>1.2093988441669289E-28</v>
      </c>
      <c r="AL57">
        <f t="shared" si="8"/>
        <v>2.5124632622069003E-31</v>
      </c>
    </row>
    <row r="58" spans="1:41" x14ac:dyDescent="0.2">
      <c r="A58">
        <v>800</v>
      </c>
      <c r="B58">
        <f t="shared" si="2"/>
        <v>0</v>
      </c>
      <c r="C58">
        <f t="shared" si="8"/>
        <v>0</v>
      </c>
      <c r="D58">
        <f t="shared" si="8"/>
        <v>0</v>
      </c>
      <c r="E58">
        <f t="shared" si="8"/>
        <v>0</v>
      </c>
      <c r="F58">
        <f t="shared" si="8"/>
        <v>0</v>
      </c>
      <c r="G58">
        <f t="shared" si="8"/>
        <v>0</v>
      </c>
      <c r="H58">
        <f t="shared" si="8"/>
        <v>0</v>
      </c>
      <c r="I58">
        <f t="shared" si="8"/>
        <v>0</v>
      </c>
      <c r="J58">
        <f t="shared" si="8"/>
        <v>0</v>
      </c>
      <c r="K58" s="15">
        <f t="shared" si="8"/>
        <v>0</v>
      </c>
      <c r="L58">
        <f t="shared" si="8"/>
        <v>7.7811477119563349E-177</v>
      </c>
      <c r="M58">
        <f t="shared" si="8"/>
        <v>2.0241776781847696E-118</v>
      </c>
      <c r="N58">
        <f t="shared" si="8"/>
        <v>2.9082009201765924E-89</v>
      </c>
      <c r="O58">
        <f t="shared" si="8"/>
        <v>8.4224069218897308E-72</v>
      </c>
      <c r="P58">
        <f t="shared" si="8"/>
        <v>3.492854189574268E-60</v>
      </c>
      <c r="Q58">
        <f t="shared" si="8"/>
        <v>6.6613344345312839E-52</v>
      </c>
      <c r="R58">
        <f t="shared" si="8"/>
        <v>1.0456784755070011E-45</v>
      </c>
      <c r="S58">
        <f t="shared" si="8"/>
        <v>6.7051535429917086E-41</v>
      </c>
      <c r="T58" s="15">
        <f t="shared" si="8"/>
        <v>4.5903760052989117E-37</v>
      </c>
      <c r="U58">
        <f t="shared" si="8"/>
        <v>4.7811816664036061E-20</v>
      </c>
      <c r="V58">
        <f t="shared" si="8"/>
        <v>1.2547819990622719E-14</v>
      </c>
      <c r="W58">
        <f t="shared" si="8"/>
        <v>4.3436584108702704E-12</v>
      </c>
      <c r="X58">
        <f t="shared" si="8"/>
        <v>1.0784810149345695E-10</v>
      </c>
      <c r="Y58">
        <f t="shared" si="8"/>
        <v>7.2330001943601839E-10</v>
      </c>
      <c r="Z58">
        <f t="shared" si="8"/>
        <v>2.307273693635772E-9</v>
      </c>
      <c r="AA58">
        <f t="shared" si="8"/>
        <v>4.6396447164223358E-9</v>
      </c>
      <c r="AB58">
        <f t="shared" si="8"/>
        <v>6.8729499507223788E-9</v>
      </c>
      <c r="AC58">
        <f t="shared" si="8"/>
        <v>8.2318995711593387E-9</v>
      </c>
      <c r="AD58">
        <f t="shared" si="8"/>
        <v>5.0849708530999699E-10</v>
      </c>
      <c r="AE58">
        <f t="shared" si="8"/>
        <v>2.8161536108634659E-12</v>
      </c>
      <c r="AF58">
        <f t="shared" si="8"/>
        <v>8.9348428417865161E-15</v>
      </c>
      <c r="AG58">
        <f t="shared" si="8"/>
        <v>2.3083958896505789E-17</v>
      </c>
      <c r="AH58">
        <f t="shared" si="8"/>
        <v>5.4280578836732953E-20</v>
      </c>
      <c r="AI58">
        <f t="shared" si="8"/>
        <v>1.215394104693842E-22</v>
      </c>
      <c r="AJ58">
        <f t="shared" si="8"/>
        <v>2.6473394801396037E-25</v>
      </c>
      <c r="AK58">
        <f t="shared" si="8"/>
        <v>5.6726359622406815E-28</v>
      </c>
      <c r="AL58">
        <f t="shared" si="8"/>
        <v>1.2033322680235422E-30</v>
      </c>
    </row>
    <row r="59" spans="1:41" x14ac:dyDescent="0.2">
      <c r="A59">
        <v>900</v>
      </c>
      <c r="B59">
        <f t="shared" si="2"/>
        <v>0</v>
      </c>
      <c r="C59">
        <f t="shared" si="8"/>
        <v>0</v>
      </c>
      <c r="D59">
        <f t="shared" si="8"/>
        <v>0</v>
      </c>
      <c r="E59">
        <f t="shared" si="8"/>
        <v>0</v>
      </c>
      <c r="F59">
        <f t="shared" si="8"/>
        <v>0</v>
      </c>
      <c r="G59">
        <f t="shared" si="8"/>
        <v>0</v>
      </c>
      <c r="H59">
        <f t="shared" si="8"/>
        <v>0</v>
      </c>
      <c r="I59">
        <f t="shared" si="8"/>
        <v>0</v>
      </c>
      <c r="J59">
        <f t="shared" si="8"/>
        <v>0</v>
      </c>
      <c r="K59" s="15">
        <f t="shared" si="8"/>
        <v>0</v>
      </c>
      <c r="L59">
        <f t="shared" si="8"/>
        <v>2.4747225060186689E-222</v>
      </c>
      <c r="M59">
        <f t="shared" si="8"/>
        <v>1.6925593699153873E-148</v>
      </c>
      <c r="N59">
        <f t="shared" si="8"/>
        <v>1.2468835732694978E-111</v>
      </c>
      <c r="O59">
        <f t="shared" si="8"/>
        <v>1.5260945650805704E-89</v>
      </c>
      <c r="P59">
        <f t="shared" si="8"/>
        <v>7.6787082691723805E-75</v>
      </c>
      <c r="Q59">
        <f t="shared" si="8"/>
        <v>2.3361423226923331E-64</v>
      </c>
      <c r="R59">
        <f t="shared" si="8"/>
        <v>1.6461105120107426E-56</v>
      </c>
      <c r="S59">
        <f t="shared" si="8"/>
        <v>2.0344823029055043E-50</v>
      </c>
      <c r="T59" s="15">
        <f t="shared" si="8"/>
        <v>1.4855283535096858E-45</v>
      </c>
      <c r="U59">
        <f t="shared" si="8"/>
        <v>6.5390048527518207E-24</v>
      </c>
      <c r="V59">
        <f t="shared" si="8"/>
        <v>5.977587431489141E-17</v>
      </c>
      <c r="W59">
        <f t="shared" si="8"/>
        <v>1.2212482194578914E-13</v>
      </c>
      <c r="X59">
        <f t="shared" si="8"/>
        <v>8.7974165569266371E-12</v>
      </c>
      <c r="Y59">
        <f t="shared" si="8"/>
        <v>1.2002103767942962E-10</v>
      </c>
      <c r="Z59">
        <f t="shared" si="8"/>
        <v>6.3580077030026711E-10</v>
      </c>
      <c r="AA59">
        <f t="shared" si="8"/>
        <v>1.8703330008088865E-9</v>
      </c>
      <c r="AB59">
        <f t="shared" si="8"/>
        <v>3.7245673304791415E-9</v>
      </c>
      <c r="AC59">
        <f t="shared" si="8"/>
        <v>5.6523814335709588E-9</v>
      </c>
      <c r="AD59">
        <f t="shared" si="8"/>
        <v>1.0130111804723341E-9</v>
      </c>
      <c r="AE59">
        <f t="shared" si="8"/>
        <v>8.0016626088015781E-12</v>
      </c>
      <c r="AF59">
        <f t="shared" si="8"/>
        <v>3.031865109032446E-14</v>
      </c>
      <c r="AG59">
        <f t="shared" ref="C59:AL60" si="9">AG$23*EXP(-1*($A59-$B$5*AG$22)^2/(4*$B$7*AG$22)-1*($B$3^2/(4*$B$9*AG$22)))</f>
        <v>8.7135010293622295E-17</v>
      </c>
      <c r="AH59">
        <f t="shared" si="9"/>
        <v>2.1997153713069253E-19</v>
      </c>
      <c r="AI59">
        <f t="shared" si="9"/>
        <v>5.1816425256000432E-22</v>
      </c>
      <c r="AJ59">
        <f t="shared" si="9"/>
        <v>1.1724145157745942E-24</v>
      </c>
      <c r="AK59">
        <f t="shared" si="9"/>
        <v>2.5876546105709081E-27</v>
      </c>
      <c r="AL59">
        <f t="shared" si="9"/>
        <v>5.6206537447889031E-30</v>
      </c>
    </row>
    <row r="60" spans="1:41" ht="13.5" thickBot="1" x14ac:dyDescent="0.25">
      <c r="A60">
        <v>1000</v>
      </c>
      <c r="B60">
        <f t="shared" si="2"/>
        <v>0</v>
      </c>
      <c r="C60">
        <f t="shared" si="9"/>
        <v>0</v>
      </c>
      <c r="D60">
        <f t="shared" si="9"/>
        <v>0</v>
      </c>
      <c r="E60">
        <f t="shared" si="9"/>
        <v>0</v>
      </c>
      <c r="F60">
        <f t="shared" si="9"/>
        <v>0</v>
      </c>
      <c r="G60">
        <f t="shared" si="9"/>
        <v>0</v>
      </c>
      <c r="H60">
        <f t="shared" si="9"/>
        <v>0</v>
      </c>
      <c r="I60">
        <f t="shared" si="9"/>
        <v>0</v>
      </c>
      <c r="J60">
        <f t="shared" si="9"/>
        <v>0</v>
      </c>
      <c r="K60" s="16">
        <f t="shared" si="9"/>
        <v>0</v>
      </c>
      <c r="L60">
        <f t="shared" si="9"/>
        <v>2.8426449265714544E-273</v>
      </c>
      <c r="M60">
        <f t="shared" si="9"/>
        <v>3.3315630060426022E-182</v>
      </c>
      <c r="N60">
        <f t="shared" si="9"/>
        <v>1.0159773573462858E-136</v>
      </c>
      <c r="O60">
        <f t="shared" si="9"/>
        <v>1.8399752233160701E-109</v>
      </c>
      <c r="P60">
        <f t="shared" si="9"/>
        <v>2.5900031946661494E-91</v>
      </c>
      <c r="Q60">
        <f t="shared" si="9"/>
        <v>2.2829599246257673E-78</v>
      </c>
      <c r="R60">
        <f t="shared" si="9"/>
        <v>1.129660967195926E-68</v>
      </c>
      <c r="S60">
        <f t="shared" si="9"/>
        <v>3.811553781779311E-61</v>
      </c>
      <c r="T60" s="16">
        <f t="shared" si="9"/>
        <v>3.9215366828342332E-55</v>
      </c>
      <c r="U60">
        <f t="shared" si="9"/>
        <v>2.5542264610101407E-28</v>
      </c>
      <c r="V60">
        <f t="shared" si="9"/>
        <v>1.2349929498016748E-19</v>
      </c>
      <c r="W60">
        <f t="shared" si="9"/>
        <v>1.8350076765912995E-15</v>
      </c>
      <c r="X60">
        <f t="shared" si="9"/>
        <v>4.3471671423270292E-13</v>
      </c>
      <c r="Y60">
        <f t="shared" si="9"/>
        <v>1.3115556412412974E-11</v>
      </c>
      <c r="Z60">
        <f t="shared" si="9"/>
        <v>1.2247545967291251E-10</v>
      </c>
      <c r="AA60">
        <f t="shared" si="9"/>
        <v>5.5118320977569362E-10</v>
      </c>
      <c r="AB60">
        <f t="shared" si="9"/>
        <v>1.5278079743396976E-9</v>
      </c>
      <c r="AC60">
        <f t="shared" si="9"/>
        <v>3.0207662760179766E-9</v>
      </c>
      <c r="AD60">
        <f t="shared" si="9"/>
        <v>1.7803981812753491E-9</v>
      </c>
      <c r="AE60">
        <f t="shared" si="9"/>
        <v>2.0913283211541839E-11</v>
      </c>
      <c r="AF60">
        <f t="shared" si="9"/>
        <v>9.6632095767221613E-14</v>
      </c>
      <c r="AG60">
        <f t="shared" si="9"/>
        <v>3.128282278130328E-16</v>
      </c>
      <c r="AH60">
        <f t="shared" si="9"/>
        <v>8.5496345846900159E-19</v>
      </c>
      <c r="AI60">
        <f t="shared" si="9"/>
        <v>2.1314167796936E-21</v>
      </c>
      <c r="AJ60">
        <f t="shared" si="9"/>
        <v>5.0320740158326284E-24</v>
      </c>
      <c r="AK60">
        <f t="shared" si="9"/>
        <v>1.1479784397919359E-26</v>
      </c>
      <c r="AL60">
        <f t="shared" si="9"/>
        <v>2.5603747017681849E-29</v>
      </c>
    </row>
  </sheetData>
  <phoneticPr fontId="0" type="noConversion"/>
  <conditionalFormatting sqref="B24:AL60 AN25 AN30 AN38:AN39 AN46:AN48 AN50:AN52">
    <cfRule type="cellIs" dxfId="9" priority="9" stopIfTrue="1" operator="between">
      <formula>0.000001</formula>
      <formula>0.001</formula>
    </cfRule>
    <cfRule type="cellIs" dxfId="8" priority="10" stopIfTrue="1" operator="greaterThanOrEqual">
      <formula>0.001</formula>
    </cfRule>
  </conditionalFormatting>
  <conditionalFormatting sqref="AN26">
    <cfRule type="cellIs" dxfId="7" priority="7" stopIfTrue="1" operator="between">
      <formula>0.000001</formula>
      <formula>0.001</formula>
    </cfRule>
    <cfRule type="cellIs" dxfId="6" priority="8" stopIfTrue="1" operator="greaterThanOrEqual">
      <formula>0.001</formula>
    </cfRule>
  </conditionalFormatting>
  <conditionalFormatting sqref="AN27">
    <cfRule type="cellIs" dxfId="5" priority="5" stopIfTrue="1" operator="between">
      <formula>0.000001</formula>
      <formula>0.001</formula>
    </cfRule>
    <cfRule type="cellIs" dxfId="4" priority="6" stopIfTrue="1" operator="greaterThanOrEqual">
      <formula>0.001</formula>
    </cfRule>
  </conditionalFormatting>
  <conditionalFormatting sqref="AN31">
    <cfRule type="cellIs" dxfId="3" priority="3" stopIfTrue="1" operator="between">
      <formula>0.000001</formula>
      <formula>0.001</formula>
    </cfRule>
    <cfRule type="cellIs" dxfId="2" priority="4" stopIfTrue="1" operator="greaterThanOrEqual">
      <formula>0.001</formula>
    </cfRule>
  </conditionalFormatting>
  <conditionalFormatting sqref="AN32">
    <cfRule type="cellIs" dxfId="1" priority="1" stopIfTrue="1" operator="between">
      <formula>0.000001</formula>
      <formula>0.001</formula>
    </cfRule>
    <cfRule type="cellIs" dxfId="0" priority="2" stopIfTrue="1" operator="greaterThanOrEqual">
      <formula>0.001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2D-xy(t)</vt:lpstr>
      <vt:lpstr>2D-x(t) for y=const</vt:lpstr>
    </vt:vector>
  </TitlesOfParts>
  <Company>Albert-Ludwigs-Universität Freiburg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kuells</dc:creator>
  <cp:lastModifiedBy>Külls, Christoph</cp:lastModifiedBy>
  <dcterms:created xsi:type="dcterms:W3CDTF">2006-10-19T11:48:40Z</dcterms:created>
  <dcterms:modified xsi:type="dcterms:W3CDTF">2015-03-19T14:59:09Z</dcterms:modified>
</cp:coreProperties>
</file>