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ydroPro\Archiv\Grasholz\"/>
    </mc:Choice>
  </mc:AlternateContent>
  <bookViews>
    <workbookView xWindow="120" yWindow="315" windowWidth="18975" windowHeight="8490" activeTab="1"/>
  </bookViews>
  <sheets>
    <sheet name="Data" sheetId="1" r:id="rId1"/>
    <sheet name="Elevaton" sheetId="2" r:id="rId2"/>
    <sheet name="Drawdown" sheetId="3" r:id="rId3"/>
  </sheets>
  <definedNames>
    <definedName name="_xlnm.Print_Area" localSheetId="0">Data!$A$1:$Q$64</definedName>
  </definedNames>
  <calcPr calcId="162913"/>
</workbook>
</file>

<file path=xl/calcChain.xml><?xml version="1.0" encoding="utf-8"?>
<calcChain xmlns="http://schemas.openxmlformats.org/spreadsheetml/2006/main">
  <c r="D61" i="1" l="1"/>
  <c r="H61" i="1"/>
  <c r="Q61" i="1"/>
  <c r="I61" i="1" s="1"/>
  <c r="Q58" i="1"/>
  <c r="L58" i="1"/>
  <c r="D58" i="1"/>
  <c r="H58" i="1"/>
  <c r="E58" i="1" l="1"/>
  <c r="E61" i="1"/>
  <c r="I58" i="1"/>
  <c r="M58" i="1"/>
  <c r="N58" i="1" s="1"/>
  <c r="D10" i="1"/>
  <c r="H10" i="1"/>
  <c r="L10" i="1"/>
  <c r="D13" i="1"/>
  <c r="H13" i="1"/>
  <c r="L13" i="1"/>
  <c r="D16" i="1"/>
  <c r="H16" i="1"/>
  <c r="L16" i="1"/>
  <c r="D19" i="1"/>
  <c r="H19" i="1"/>
  <c r="L19" i="1"/>
  <c r="D22" i="1"/>
  <c r="H22" i="1"/>
  <c r="L22" i="1"/>
  <c r="D25" i="1"/>
  <c r="H25" i="1"/>
  <c r="L25" i="1"/>
  <c r="D28" i="1"/>
  <c r="H28" i="1"/>
  <c r="L28" i="1"/>
  <c r="D31" i="1"/>
  <c r="H31" i="1"/>
  <c r="L31" i="1"/>
  <c r="D34" i="1"/>
  <c r="H34" i="1"/>
  <c r="L34" i="1"/>
  <c r="D37" i="1"/>
  <c r="H37" i="1"/>
  <c r="L37" i="1"/>
  <c r="D40" i="1"/>
  <c r="H40" i="1"/>
  <c r="L40" i="1"/>
  <c r="D43" i="1"/>
  <c r="H43" i="1"/>
  <c r="L43" i="1"/>
  <c r="D46" i="1"/>
  <c r="H46" i="1"/>
  <c r="L46" i="1"/>
  <c r="D49" i="1"/>
  <c r="H49" i="1"/>
  <c r="L49" i="1"/>
  <c r="D52" i="1"/>
  <c r="H52" i="1"/>
  <c r="L52" i="1"/>
  <c r="D55" i="1"/>
  <c r="H55" i="1"/>
  <c r="L55" i="1"/>
  <c r="L61" i="1"/>
  <c r="O63" i="1"/>
  <c r="O64" i="1" s="1"/>
  <c r="K63" i="1"/>
  <c r="K64" i="1" s="1"/>
  <c r="J63" i="1"/>
  <c r="J64" i="1" s="1"/>
  <c r="G63" i="1"/>
  <c r="G64" i="1" s="1"/>
  <c r="F63" i="1"/>
  <c r="F64" i="1" s="1"/>
  <c r="C63" i="1"/>
  <c r="C64" i="1" s="1"/>
  <c r="I70" i="1" l="1"/>
  <c r="I67" i="1"/>
  <c r="L7" i="1"/>
  <c r="H7" i="1"/>
  <c r="D7" i="1"/>
  <c r="Q55" i="1"/>
  <c r="Q52" i="1"/>
  <c r="Q49" i="1"/>
  <c r="Q46" i="1"/>
  <c r="Q43" i="1"/>
  <c r="Q40" i="1"/>
  <c r="Q37" i="1"/>
  <c r="Q34" i="1"/>
  <c r="Q31" i="1"/>
  <c r="Q28" i="1"/>
  <c r="Q25" i="1"/>
  <c r="Q22" i="1"/>
  <c r="Q19" i="1"/>
  <c r="Q16" i="1"/>
  <c r="Q13" i="1"/>
  <c r="Q10" i="1"/>
  <c r="Q7" i="1"/>
  <c r="M7" i="1" l="1"/>
  <c r="N7" i="1" s="1"/>
  <c r="E16" i="1"/>
  <c r="M16" i="1"/>
  <c r="N16" i="1" s="1"/>
  <c r="I16" i="1"/>
  <c r="E40" i="1"/>
  <c r="M40" i="1"/>
  <c r="N40" i="1" s="1"/>
  <c r="I40" i="1"/>
  <c r="I19" i="1"/>
  <c r="E19" i="1"/>
  <c r="M19" i="1"/>
  <c r="N19" i="1" s="1"/>
  <c r="I43" i="1"/>
  <c r="E43" i="1"/>
  <c r="E10" i="1"/>
  <c r="I10" i="1"/>
  <c r="E34" i="1"/>
  <c r="M34" i="1"/>
  <c r="N34" i="1" s="1"/>
  <c r="I34" i="1"/>
  <c r="E46" i="1"/>
  <c r="I46" i="1"/>
  <c r="M61" i="1"/>
  <c r="N61" i="1" s="1"/>
  <c r="E28" i="1"/>
  <c r="M28" i="1"/>
  <c r="N28" i="1" s="1"/>
  <c r="I28" i="1"/>
  <c r="E52" i="1"/>
  <c r="M52" i="1"/>
  <c r="N52" i="1" s="1"/>
  <c r="I52" i="1"/>
  <c r="I31" i="1"/>
  <c r="E31" i="1"/>
  <c r="M31" i="1"/>
  <c r="N31" i="1" s="1"/>
  <c r="I55" i="1"/>
  <c r="E55" i="1"/>
  <c r="M55" i="1"/>
  <c r="N55" i="1" s="1"/>
  <c r="E22" i="1"/>
  <c r="M22" i="1"/>
  <c r="N22" i="1" s="1"/>
  <c r="I22" i="1"/>
  <c r="I13" i="1"/>
  <c r="E13" i="1"/>
  <c r="M13" i="1"/>
  <c r="N13" i="1" s="1"/>
  <c r="I25" i="1"/>
  <c r="E25" i="1"/>
  <c r="M25" i="1"/>
  <c r="N25" i="1" s="1"/>
  <c r="I37" i="1"/>
  <c r="E37" i="1"/>
  <c r="M37" i="1"/>
  <c r="N37" i="1" s="1"/>
  <c r="I49" i="1"/>
  <c r="E49" i="1"/>
  <c r="M49" i="1"/>
  <c r="N49" i="1" s="1"/>
  <c r="H63" i="1"/>
  <c r="H64" i="1" s="1"/>
  <c r="D63" i="1"/>
  <c r="D64" i="1" s="1"/>
  <c r="L63" i="1"/>
  <c r="L64" i="1" s="1"/>
  <c r="I7" i="1"/>
  <c r="E7" i="1"/>
  <c r="M63" i="1" l="1"/>
  <c r="M64" i="1" s="1"/>
  <c r="I63" i="1"/>
  <c r="I64" i="1" s="1"/>
  <c r="E63" i="1"/>
  <c r="E64" i="1" s="1"/>
</calcChain>
</file>

<file path=xl/sharedStrings.xml><?xml version="1.0" encoding="utf-8"?>
<sst xmlns="http://schemas.openxmlformats.org/spreadsheetml/2006/main" count="39" uniqueCount="27">
  <si>
    <t>mm</t>
  </si>
  <si>
    <t>mm/h</t>
  </si>
  <si>
    <t>max</t>
  </si>
  <si>
    <t>min</t>
  </si>
  <si>
    <t>RKB 1</t>
  </si>
  <si>
    <t>Biotop</t>
  </si>
  <si>
    <t>RKB 2</t>
  </si>
  <si>
    <t>m</t>
  </si>
  <si>
    <t>m NHN</t>
  </si>
  <si>
    <t xml:space="preserve"> m NHN 11,867</t>
  </si>
  <si>
    <t>m NHN 10,643</t>
  </si>
  <si>
    <t>m NHN 11,925</t>
  </si>
  <si>
    <t>Date</t>
  </si>
  <si>
    <t>Reading A</t>
  </si>
  <si>
    <t>Difference</t>
  </si>
  <si>
    <t>Reading B</t>
  </si>
  <si>
    <t>Reading C</t>
  </si>
  <si>
    <t>Rainfall</t>
  </si>
  <si>
    <t>Evaporation</t>
  </si>
  <si>
    <t>time</t>
  </si>
  <si>
    <t>hours</t>
  </si>
  <si>
    <t>absolute elevation A</t>
  </si>
  <si>
    <t>absolute elevation B</t>
  </si>
  <si>
    <t>absolute elevation C</t>
  </si>
  <si>
    <t>Drawdown A</t>
  </si>
  <si>
    <t>Drawdown B</t>
  </si>
  <si>
    <t>Drawdown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</si>
</sst>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0_ ;[Red]\-#,##0.000\ "/>
    <numFmt numFmtId="166" formatCode="#,##0_ ;[Red]\-#,##0\ 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0" fontId="9" fillId="0" borderId="0"/>
    <xf numFmtId="0" fontId="2" fillId="2" borderId="0" applyNumberFormat="0" applyBorder="0" applyAlignment="0" applyProtection="0"/>
  </cellStyleXfs>
  <cellXfs count="35">
    <xf numFmtId="0" fontId="0" fillId="0" borderId="0" xfId="0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5" fontId="6" fillId="2" borderId="0" xfId="1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3" borderId="0" xfId="0" applyNumberFormat="1" applyFont="1" applyFill="1" applyAlignment="1">
      <alignment horizontal="center"/>
    </xf>
    <xf numFmtId="164" fontId="4" fillId="4" borderId="0" xfId="0" applyNumberFormat="1" applyFont="1" applyFill="1" applyAlignment="1">
      <alignment horizontal="center"/>
    </xf>
    <xf numFmtId="166" fontId="6" fillId="2" borderId="0" xfId="1" applyNumberFormat="1" applyAlignment="1">
      <alignment horizontal="center"/>
    </xf>
    <xf numFmtId="165" fontId="7" fillId="2" borderId="0" xfId="1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2" fontId="3" fillId="0" borderId="0" xfId="2" applyNumberFormat="1" applyFont="1" applyAlignment="1">
      <alignment horizontal="center" wrapText="1"/>
    </xf>
    <xf numFmtId="0" fontId="6" fillId="2" borderId="0" xfId="1" applyAlignment="1">
      <alignment horizontal="center"/>
    </xf>
    <xf numFmtId="0" fontId="3" fillId="0" borderId="0" xfId="0" applyFont="1" applyAlignment="1">
      <alignment horizontal="center"/>
    </xf>
    <xf numFmtId="165" fontId="1" fillId="2" borderId="0" xfId="1" quotePrefix="1" applyNumberFormat="1" applyFont="1" applyAlignment="1">
      <alignment horizontal="center" wrapText="1"/>
    </xf>
    <xf numFmtId="164" fontId="5" fillId="5" borderId="0" xfId="0" applyNumberFormat="1" applyFont="1" applyFill="1" applyAlignment="1">
      <alignment horizontal="center"/>
    </xf>
    <xf numFmtId="164" fontId="3" fillId="5" borderId="0" xfId="0" applyNumberFormat="1" applyFont="1" applyFill="1" applyAlignment="1">
      <alignment horizontal="center"/>
    </xf>
    <xf numFmtId="164" fontId="3" fillId="5" borderId="0" xfId="0" applyNumberFormat="1" applyFont="1" applyFill="1" applyAlignment="1">
      <alignment horizontal="center" wrapText="1"/>
    </xf>
    <xf numFmtId="2" fontId="3" fillId="5" borderId="0" xfId="2" applyNumberFormat="1" applyFont="1" applyFill="1" applyAlignment="1">
      <alignment horizontal="center" wrapText="1"/>
    </xf>
    <xf numFmtId="0" fontId="4" fillId="5" borderId="0" xfId="0" applyFont="1" applyFill="1" applyAlignment="1">
      <alignment horizontal="center"/>
    </xf>
    <xf numFmtId="165" fontId="6" fillId="5" borderId="0" xfId="1" applyNumberFormat="1" applyFill="1" applyAlignment="1">
      <alignment horizontal="center"/>
    </xf>
    <xf numFmtId="1" fontId="4" fillId="5" borderId="0" xfId="0" applyNumberFormat="1" applyFont="1" applyFill="1" applyAlignment="1">
      <alignment horizontal="center"/>
    </xf>
    <xf numFmtId="164" fontId="4" fillId="5" borderId="0" xfId="0" applyNumberFormat="1" applyFont="1" applyFill="1" applyAlignment="1">
      <alignment horizontal="center"/>
    </xf>
    <xf numFmtId="166" fontId="6" fillId="5" borderId="0" xfId="1" applyNumberFormat="1" applyFill="1" applyAlignment="1">
      <alignment horizontal="center"/>
    </xf>
    <xf numFmtId="165" fontId="7" fillId="6" borderId="0" xfId="1" applyNumberFormat="1" applyFont="1" applyFill="1" applyAlignment="1">
      <alignment horizontal="center"/>
    </xf>
    <xf numFmtId="165" fontId="1" fillId="6" borderId="0" xfId="1" quotePrefix="1" applyNumberFormat="1" applyFont="1" applyFill="1" applyAlignment="1">
      <alignment horizontal="center" wrapText="1"/>
    </xf>
    <xf numFmtId="165" fontId="6" fillId="6" borderId="0" xfId="1" applyNumberFormat="1" applyFill="1" applyAlignment="1">
      <alignment horizontal="center"/>
    </xf>
    <xf numFmtId="0" fontId="6" fillId="6" borderId="0" xfId="1" applyFill="1" applyAlignment="1">
      <alignment horizontal="center"/>
    </xf>
  </cellXfs>
  <cellStyles count="4">
    <cellStyle name="40 % - Akzent1" xfId="1" builtinId="31"/>
    <cellStyle name="40 % - Akzent1 2" xfId="3"/>
    <cellStyle name="Standard" xfId="0" builtinId="0"/>
    <cellStyle name="Stand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vmlDrawing" Target="../drawings/vmlDrawing3.v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3"/>
          <c:order val="3"/>
          <c:tx>
            <c:v>Rainfall in mm</c:v>
          </c:tx>
          <c:spPr>
            <a:solidFill>
              <a:srgbClr val="00B0F0"/>
            </a:solidFill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C28-450C-BBAE-770616742211}"/>
              </c:ext>
            </c:extLst>
          </c:dPt>
          <c:cat>
            <c:numRef>
              <c:f>Data!$A$4:$A$62</c:f>
              <c:numCache>
                <c:formatCode>h:mm</c:formatCode>
                <c:ptCount val="59"/>
                <c:pt idx="0" formatCode="m/d/yyyy">
                  <c:v>42628</c:v>
                </c:pt>
                <c:pt idx="1">
                  <c:v>0.625</c:v>
                </c:pt>
                <c:pt idx="3" formatCode="m/d/yyyy">
                  <c:v>42629</c:v>
                </c:pt>
                <c:pt idx="4">
                  <c:v>0.45833333333333331</c:v>
                </c:pt>
                <c:pt idx="6" formatCode="m/d/yyyy">
                  <c:v>42630</c:v>
                </c:pt>
                <c:pt idx="7">
                  <c:v>0.71875</c:v>
                </c:pt>
                <c:pt idx="9" formatCode="m/d/yyyy">
                  <c:v>42632</c:v>
                </c:pt>
                <c:pt idx="10">
                  <c:v>0.375</c:v>
                </c:pt>
                <c:pt idx="12" formatCode="m/d/yyyy">
                  <c:v>42632</c:v>
                </c:pt>
                <c:pt idx="13">
                  <c:v>0.66666666666666663</c:v>
                </c:pt>
                <c:pt idx="15" formatCode="m/d/yyyy">
                  <c:v>42633</c:v>
                </c:pt>
                <c:pt idx="16">
                  <c:v>0.66666666666666663</c:v>
                </c:pt>
                <c:pt idx="18" formatCode="m/d/yyyy">
                  <c:v>42634</c:v>
                </c:pt>
                <c:pt idx="19">
                  <c:v>0.64583333333333337</c:v>
                </c:pt>
                <c:pt idx="21" formatCode="m/d/yyyy">
                  <c:v>42635</c:v>
                </c:pt>
                <c:pt idx="22">
                  <c:v>0.51041666666666663</c:v>
                </c:pt>
                <c:pt idx="24" formatCode="m/d/yyyy">
                  <c:v>42636</c:v>
                </c:pt>
                <c:pt idx="25">
                  <c:v>0.64583333333333337</c:v>
                </c:pt>
                <c:pt idx="27" formatCode="m/d/yyyy">
                  <c:v>42639</c:v>
                </c:pt>
                <c:pt idx="28">
                  <c:v>0.44791666666666669</c:v>
                </c:pt>
                <c:pt idx="30" formatCode="m/d/yyyy">
                  <c:v>42640</c:v>
                </c:pt>
                <c:pt idx="31">
                  <c:v>0.4375</c:v>
                </c:pt>
                <c:pt idx="33" formatCode="m/d/yyyy">
                  <c:v>42641</c:v>
                </c:pt>
                <c:pt idx="34">
                  <c:v>0.53125</c:v>
                </c:pt>
                <c:pt idx="36" formatCode="m/d/yyyy">
                  <c:v>42642</c:v>
                </c:pt>
                <c:pt idx="37">
                  <c:v>0.625</c:v>
                </c:pt>
                <c:pt idx="39" formatCode="m/d/yyyy">
                  <c:v>42643</c:v>
                </c:pt>
                <c:pt idx="40">
                  <c:v>0.45833333333333331</c:v>
                </c:pt>
                <c:pt idx="42" formatCode="m/d/yyyy">
                  <c:v>42646</c:v>
                </c:pt>
                <c:pt idx="43">
                  <c:v>0.47916666666666669</c:v>
                </c:pt>
                <c:pt idx="45" formatCode="m/d/yyyy">
                  <c:v>42647</c:v>
                </c:pt>
                <c:pt idx="46">
                  <c:v>0.625</c:v>
                </c:pt>
                <c:pt idx="48" formatCode="m/d/yyyy">
                  <c:v>42648</c:v>
                </c:pt>
                <c:pt idx="49">
                  <c:v>0.45833333333333331</c:v>
                </c:pt>
                <c:pt idx="51" formatCode="m/d/yyyy">
                  <c:v>42649</c:v>
                </c:pt>
                <c:pt idx="52">
                  <c:v>0.5</c:v>
                </c:pt>
                <c:pt idx="54" formatCode="m/d/yyyy">
                  <c:v>42650</c:v>
                </c:pt>
                <c:pt idx="55">
                  <c:v>0.45833333333333331</c:v>
                </c:pt>
                <c:pt idx="57" formatCode="m/d/yyyy">
                  <c:v>42653</c:v>
                </c:pt>
                <c:pt idx="58">
                  <c:v>0.45833333333333331</c:v>
                </c:pt>
              </c:numCache>
            </c:numRef>
          </c:cat>
          <c:val>
            <c:numRef>
              <c:f>Data!$O$4:$O$61</c:f>
              <c:numCache>
                <c:formatCode>General</c:formatCode>
                <c:ptCount val="58"/>
                <c:pt idx="0">
                  <c:v>0</c:v>
                </c:pt>
                <c:pt idx="3">
                  <c:v>0</c:v>
                </c:pt>
                <c:pt idx="6">
                  <c:v>30.5</c:v>
                </c:pt>
                <c:pt idx="9">
                  <c:v>1.5</c:v>
                </c:pt>
                <c:pt idx="12">
                  <c:v>0</c:v>
                </c:pt>
                <c:pt idx="15">
                  <c:v>0</c:v>
                </c:pt>
                <c:pt idx="18">
                  <c:v>0</c:v>
                </c:pt>
                <c:pt idx="21">
                  <c:v>0</c:v>
                </c:pt>
                <c:pt idx="24">
                  <c:v>0</c:v>
                </c:pt>
                <c:pt idx="27">
                  <c:v>1.5</c:v>
                </c:pt>
                <c:pt idx="39">
                  <c:v>5.0999999999999996</c:v>
                </c:pt>
                <c:pt idx="42">
                  <c:v>22.8</c:v>
                </c:pt>
                <c:pt idx="45">
                  <c:v>1.5</c:v>
                </c:pt>
                <c:pt idx="57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28-450C-BBAE-770616742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4894192"/>
        <c:axId val="624893800"/>
      </c:barChart>
      <c:lineChart>
        <c:grouping val="standard"/>
        <c:varyColors val="0"/>
        <c:ser>
          <c:idx val="1"/>
          <c:order val="0"/>
          <c:tx>
            <c:v>Elevation A in m NHN</c:v>
          </c:tx>
          <c:marker>
            <c:symbol val="none"/>
          </c:marker>
          <c:cat>
            <c:numRef>
              <c:f>Data!$A$4:$A$62</c:f>
              <c:numCache>
                <c:formatCode>h:mm</c:formatCode>
                <c:ptCount val="59"/>
                <c:pt idx="0" formatCode="m/d/yyyy">
                  <c:v>42628</c:v>
                </c:pt>
                <c:pt idx="1">
                  <c:v>0.625</c:v>
                </c:pt>
                <c:pt idx="3" formatCode="m/d/yyyy">
                  <c:v>42629</c:v>
                </c:pt>
                <c:pt idx="4">
                  <c:v>0.45833333333333331</c:v>
                </c:pt>
                <c:pt idx="6" formatCode="m/d/yyyy">
                  <c:v>42630</c:v>
                </c:pt>
                <c:pt idx="7">
                  <c:v>0.71875</c:v>
                </c:pt>
                <c:pt idx="9" formatCode="m/d/yyyy">
                  <c:v>42632</c:v>
                </c:pt>
                <c:pt idx="10">
                  <c:v>0.375</c:v>
                </c:pt>
                <c:pt idx="12" formatCode="m/d/yyyy">
                  <c:v>42632</c:v>
                </c:pt>
                <c:pt idx="13">
                  <c:v>0.66666666666666663</c:v>
                </c:pt>
                <c:pt idx="15" formatCode="m/d/yyyy">
                  <c:v>42633</c:v>
                </c:pt>
                <c:pt idx="16">
                  <c:v>0.66666666666666663</c:v>
                </c:pt>
                <c:pt idx="18" formatCode="m/d/yyyy">
                  <c:v>42634</c:v>
                </c:pt>
                <c:pt idx="19">
                  <c:v>0.64583333333333337</c:v>
                </c:pt>
                <c:pt idx="21" formatCode="m/d/yyyy">
                  <c:v>42635</c:v>
                </c:pt>
                <c:pt idx="22">
                  <c:v>0.51041666666666663</c:v>
                </c:pt>
                <c:pt idx="24" formatCode="m/d/yyyy">
                  <c:v>42636</c:v>
                </c:pt>
                <c:pt idx="25">
                  <c:v>0.64583333333333337</c:v>
                </c:pt>
                <c:pt idx="27" formatCode="m/d/yyyy">
                  <c:v>42639</c:v>
                </c:pt>
                <c:pt idx="28">
                  <c:v>0.44791666666666669</c:v>
                </c:pt>
                <c:pt idx="30" formatCode="m/d/yyyy">
                  <c:v>42640</c:v>
                </c:pt>
                <c:pt idx="31">
                  <c:v>0.4375</c:v>
                </c:pt>
                <c:pt idx="33" formatCode="m/d/yyyy">
                  <c:v>42641</c:v>
                </c:pt>
                <c:pt idx="34">
                  <c:v>0.53125</c:v>
                </c:pt>
                <c:pt idx="36" formatCode="m/d/yyyy">
                  <c:v>42642</c:v>
                </c:pt>
                <c:pt idx="37">
                  <c:v>0.625</c:v>
                </c:pt>
                <c:pt idx="39" formatCode="m/d/yyyy">
                  <c:v>42643</c:v>
                </c:pt>
                <c:pt idx="40">
                  <c:v>0.45833333333333331</c:v>
                </c:pt>
                <c:pt idx="42" formatCode="m/d/yyyy">
                  <c:v>42646</c:v>
                </c:pt>
                <c:pt idx="43">
                  <c:v>0.47916666666666669</c:v>
                </c:pt>
                <c:pt idx="45" formatCode="m/d/yyyy">
                  <c:v>42647</c:v>
                </c:pt>
                <c:pt idx="46">
                  <c:v>0.625</c:v>
                </c:pt>
                <c:pt idx="48" formatCode="m/d/yyyy">
                  <c:v>42648</c:v>
                </c:pt>
                <c:pt idx="49">
                  <c:v>0.45833333333333331</c:v>
                </c:pt>
                <c:pt idx="51" formatCode="m/d/yyyy">
                  <c:v>42649</c:v>
                </c:pt>
                <c:pt idx="52">
                  <c:v>0.5</c:v>
                </c:pt>
                <c:pt idx="54" formatCode="m/d/yyyy">
                  <c:v>42650</c:v>
                </c:pt>
                <c:pt idx="55">
                  <c:v>0.45833333333333331</c:v>
                </c:pt>
                <c:pt idx="57" formatCode="m/d/yyyy">
                  <c:v>42653</c:v>
                </c:pt>
                <c:pt idx="58">
                  <c:v>0.45833333333333331</c:v>
                </c:pt>
              </c:numCache>
            </c:numRef>
          </c:cat>
          <c:val>
            <c:numRef>
              <c:f>Data!$C$4:$C$62</c:f>
              <c:numCache>
                <c:formatCode>#,##0.000_ ;[Red]\-#,##0.000\ </c:formatCode>
                <c:ptCount val="59"/>
                <c:pt idx="0">
                  <c:v>10.759</c:v>
                </c:pt>
                <c:pt idx="3">
                  <c:v>10.746</c:v>
                </c:pt>
                <c:pt idx="6">
                  <c:v>11.192</c:v>
                </c:pt>
                <c:pt idx="9">
                  <c:v>11.071999999999999</c:v>
                </c:pt>
                <c:pt idx="12">
                  <c:v>11.058</c:v>
                </c:pt>
                <c:pt idx="15">
                  <c:v>11.007999999999999</c:v>
                </c:pt>
                <c:pt idx="18">
                  <c:v>10.968</c:v>
                </c:pt>
                <c:pt idx="21">
                  <c:v>10.933999999999999</c:v>
                </c:pt>
                <c:pt idx="24">
                  <c:v>10.895</c:v>
                </c:pt>
                <c:pt idx="27">
                  <c:v>10.82</c:v>
                </c:pt>
                <c:pt idx="30">
                  <c:v>10.804</c:v>
                </c:pt>
                <c:pt idx="33">
                  <c:v>10.78</c:v>
                </c:pt>
                <c:pt idx="36">
                  <c:v>10.76</c:v>
                </c:pt>
                <c:pt idx="39">
                  <c:v>10.755000000000001</c:v>
                </c:pt>
                <c:pt idx="42">
                  <c:v>10.935</c:v>
                </c:pt>
                <c:pt idx="45">
                  <c:v>10.914999999999999</c:v>
                </c:pt>
                <c:pt idx="48">
                  <c:v>10.896000000000001</c:v>
                </c:pt>
                <c:pt idx="51">
                  <c:v>10.874000000000001</c:v>
                </c:pt>
                <c:pt idx="54">
                  <c:v>10.85</c:v>
                </c:pt>
                <c:pt idx="57" formatCode="General">
                  <c:v>10.797000000000001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28-450C-BBAE-770616742211}"/>
            </c:ext>
          </c:extLst>
        </c:ser>
        <c:ser>
          <c:idx val="5"/>
          <c:order val="1"/>
          <c:tx>
            <c:v>Elevation Biotop (B) in m NHN</c:v>
          </c:tx>
          <c:marker>
            <c:symbol val="none"/>
          </c:marker>
          <c:cat>
            <c:numRef>
              <c:f>Data!$A$4:$A$62</c:f>
              <c:numCache>
                <c:formatCode>h:mm</c:formatCode>
                <c:ptCount val="59"/>
                <c:pt idx="0" formatCode="m/d/yyyy">
                  <c:v>42628</c:v>
                </c:pt>
                <c:pt idx="1">
                  <c:v>0.625</c:v>
                </c:pt>
                <c:pt idx="3" formatCode="m/d/yyyy">
                  <c:v>42629</c:v>
                </c:pt>
                <c:pt idx="4">
                  <c:v>0.45833333333333331</c:v>
                </c:pt>
                <c:pt idx="6" formatCode="m/d/yyyy">
                  <c:v>42630</c:v>
                </c:pt>
                <c:pt idx="7">
                  <c:v>0.71875</c:v>
                </c:pt>
                <c:pt idx="9" formatCode="m/d/yyyy">
                  <c:v>42632</c:v>
                </c:pt>
                <c:pt idx="10">
                  <c:v>0.375</c:v>
                </c:pt>
                <c:pt idx="12" formatCode="m/d/yyyy">
                  <c:v>42632</c:v>
                </c:pt>
                <c:pt idx="13">
                  <c:v>0.66666666666666663</c:v>
                </c:pt>
                <c:pt idx="15" formatCode="m/d/yyyy">
                  <c:v>42633</c:v>
                </c:pt>
                <c:pt idx="16">
                  <c:v>0.66666666666666663</c:v>
                </c:pt>
                <c:pt idx="18" formatCode="m/d/yyyy">
                  <c:v>42634</c:v>
                </c:pt>
                <c:pt idx="19">
                  <c:v>0.64583333333333337</c:v>
                </c:pt>
                <c:pt idx="21" formatCode="m/d/yyyy">
                  <c:v>42635</c:v>
                </c:pt>
                <c:pt idx="22">
                  <c:v>0.51041666666666663</c:v>
                </c:pt>
                <c:pt idx="24" formatCode="m/d/yyyy">
                  <c:v>42636</c:v>
                </c:pt>
                <c:pt idx="25">
                  <c:v>0.64583333333333337</c:v>
                </c:pt>
                <c:pt idx="27" formatCode="m/d/yyyy">
                  <c:v>42639</c:v>
                </c:pt>
                <c:pt idx="28">
                  <c:v>0.44791666666666669</c:v>
                </c:pt>
                <c:pt idx="30" formatCode="m/d/yyyy">
                  <c:v>42640</c:v>
                </c:pt>
                <c:pt idx="31">
                  <c:v>0.4375</c:v>
                </c:pt>
                <c:pt idx="33" formatCode="m/d/yyyy">
                  <c:v>42641</c:v>
                </c:pt>
                <c:pt idx="34">
                  <c:v>0.53125</c:v>
                </c:pt>
                <c:pt idx="36" formatCode="m/d/yyyy">
                  <c:v>42642</c:v>
                </c:pt>
                <c:pt idx="37">
                  <c:v>0.625</c:v>
                </c:pt>
                <c:pt idx="39" formatCode="m/d/yyyy">
                  <c:v>42643</c:v>
                </c:pt>
                <c:pt idx="40">
                  <c:v>0.45833333333333331</c:v>
                </c:pt>
                <c:pt idx="42" formatCode="m/d/yyyy">
                  <c:v>42646</c:v>
                </c:pt>
                <c:pt idx="43">
                  <c:v>0.47916666666666669</c:v>
                </c:pt>
                <c:pt idx="45" formatCode="m/d/yyyy">
                  <c:v>42647</c:v>
                </c:pt>
                <c:pt idx="46">
                  <c:v>0.625</c:v>
                </c:pt>
                <c:pt idx="48" formatCode="m/d/yyyy">
                  <c:v>42648</c:v>
                </c:pt>
                <c:pt idx="49">
                  <c:v>0.45833333333333331</c:v>
                </c:pt>
                <c:pt idx="51" formatCode="m/d/yyyy">
                  <c:v>42649</c:v>
                </c:pt>
                <c:pt idx="52">
                  <c:v>0.5</c:v>
                </c:pt>
                <c:pt idx="54" formatCode="m/d/yyyy">
                  <c:v>42650</c:v>
                </c:pt>
                <c:pt idx="55">
                  <c:v>0.45833333333333331</c:v>
                </c:pt>
                <c:pt idx="57" formatCode="m/d/yyyy">
                  <c:v>42653</c:v>
                </c:pt>
                <c:pt idx="58">
                  <c:v>0.45833333333333331</c:v>
                </c:pt>
              </c:numCache>
            </c:numRef>
          </c:cat>
          <c:val>
            <c:numRef>
              <c:f>Data!$G$4:$G$62</c:f>
              <c:numCache>
                <c:formatCode>#,##0.000_ ;[Red]\-#,##0.000\ </c:formatCode>
                <c:ptCount val="59"/>
                <c:pt idx="0">
                  <c:v>10.303000000000001</c:v>
                </c:pt>
                <c:pt idx="3">
                  <c:v>10.301</c:v>
                </c:pt>
                <c:pt idx="6">
                  <c:v>10.371</c:v>
                </c:pt>
                <c:pt idx="9">
                  <c:v>10.351000000000001</c:v>
                </c:pt>
                <c:pt idx="12">
                  <c:v>10.348000000000001</c:v>
                </c:pt>
                <c:pt idx="15">
                  <c:v>10.333</c:v>
                </c:pt>
                <c:pt idx="18">
                  <c:v>10.323</c:v>
                </c:pt>
                <c:pt idx="21">
                  <c:v>10.313000000000001</c:v>
                </c:pt>
                <c:pt idx="24">
                  <c:v>10.298999999999999</c:v>
                </c:pt>
                <c:pt idx="27">
                  <c:v>10.281000000000001</c:v>
                </c:pt>
                <c:pt idx="30">
                  <c:v>10.275</c:v>
                </c:pt>
                <c:pt idx="33">
                  <c:v>10.27</c:v>
                </c:pt>
                <c:pt idx="36">
                  <c:v>10.266999999999999</c:v>
                </c:pt>
                <c:pt idx="39">
                  <c:v>10.266</c:v>
                </c:pt>
                <c:pt idx="42">
                  <c:v>10.276</c:v>
                </c:pt>
                <c:pt idx="45">
                  <c:v>10.263</c:v>
                </c:pt>
                <c:pt idx="48">
                  <c:v>10.256</c:v>
                </c:pt>
                <c:pt idx="51">
                  <c:v>10.25</c:v>
                </c:pt>
                <c:pt idx="54">
                  <c:v>10.244999999999999</c:v>
                </c:pt>
                <c:pt idx="57" formatCode="General">
                  <c:v>10.236000000000001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28-450C-BBAE-770616742211}"/>
            </c:ext>
          </c:extLst>
        </c:ser>
        <c:ser>
          <c:idx val="12"/>
          <c:order val="2"/>
          <c:tx>
            <c:v>Elevation C in m NHN</c:v>
          </c:tx>
          <c:marker>
            <c:symbol val="none"/>
          </c:marker>
          <c:cat>
            <c:numRef>
              <c:f>Data!$A$4:$A$62</c:f>
              <c:numCache>
                <c:formatCode>h:mm</c:formatCode>
                <c:ptCount val="59"/>
                <c:pt idx="0" formatCode="m/d/yyyy">
                  <c:v>42628</c:v>
                </c:pt>
                <c:pt idx="1">
                  <c:v>0.625</c:v>
                </c:pt>
                <c:pt idx="3" formatCode="m/d/yyyy">
                  <c:v>42629</c:v>
                </c:pt>
                <c:pt idx="4">
                  <c:v>0.45833333333333331</c:v>
                </c:pt>
                <c:pt idx="6" formatCode="m/d/yyyy">
                  <c:v>42630</c:v>
                </c:pt>
                <c:pt idx="7">
                  <c:v>0.71875</c:v>
                </c:pt>
                <c:pt idx="9" formatCode="m/d/yyyy">
                  <c:v>42632</c:v>
                </c:pt>
                <c:pt idx="10">
                  <c:v>0.375</c:v>
                </c:pt>
                <c:pt idx="12" formatCode="m/d/yyyy">
                  <c:v>42632</c:v>
                </c:pt>
                <c:pt idx="13">
                  <c:v>0.66666666666666663</c:v>
                </c:pt>
                <c:pt idx="15" formatCode="m/d/yyyy">
                  <c:v>42633</c:v>
                </c:pt>
                <c:pt idx="16">
                  <c:v>0.66666666666666663</c:v>
                </c:pt>
                <c:pt idx="18" formatCode="m/d/yyyy">
                  <c:v>42634</c:v>
                </c:pt>
                <c:pt idx="19">
                  <c:v>0.64583333333333337</c:v>
                </c:pt>
                <c:pt idx="21" formatCode="m/d/yyyy">
                  <c:v>42635</c:v>
                </c:pt>
                <c:pt idx="22">
                  <c:v>0.51041666666666663</c:v>
                </c:pt>
                <c:pt idx="24" formatCode="m/d/yyyy">
                  <c:v>42636</c:v>
                </c:pt>
                <c:pt idx="25">
                  <c:v>0.64583333333333337</c:v>
                </c:pt>
                <c:pt idx="27" formatCode="m/d/yyyy">
                  <c:v>42639</c:v>
                </c:pt>
                <c:pt idx="28">
                  <c:v>0.44791666666666669</c:v>
                </c:pt>
                <c:pt idx="30" formatCode="m/d/yyyy">
                  <c:v>42640</c:v>
                </c:pt>
                <c:pt idx="31">
                  <c:v>0.4375</c:v>
                </c:pt>
                <c:pt idx="33" formatCode="m/d/yyyy">
                  <c:v>42641</c:v>
                </c:pt>
                <c:pt idx="34">
                  <c:v>0.53125</c:v>
                </c:pt>
                <c:pt idx="36" formatCode="m/d/yyyy">
                  <c:v>42642</c:v>
                </c:pt>
                <c:pt idx="37">
                  <c:v>0.625</c:v>
                </c:pt>
                <c:pt idx="39" formatCode="m/d/yyyy">
                  <c:v>42643</c:v>
                </c:pt>
                <c:pt idx="40">
                  <c:v>0.45833333333333331</c:v>
                </c:pt>
                <c:pt idx="42" formatCode="m/d/yyyy">
                  <c:v>42646</c:v>
                </c:pt>
                <c:pt idx="43">
                  <c:v>0.47916666666666669</c:v>
                </c:pt>
                <c:pt idx="45" formatCode="m/d/yyyy">
                  <c:v>42647</c:v>
                </c:pt>
                <c:pt idx="46">
                  <c:v>0.625</c:v>
                </c:pt>
                <c:pt idx="48" formatCode="m/d/yyyy">
                  <c:v>42648</c:v>
                </c:pt>
                <c:pt idx="49">
                  <c:v>0.45833333333333331</c:v>
                </c:pt>
                <c:pt idx="51" formatCode="m/d/yyyy">
                  <c:v>42649</c:v>
                </c:pt>
                <c:pt idx="52">
                  <c:v>0.5</c:v>
                </c:pt>
                <c:pt idx="54" formatCode="m/d/yyyy">
                  <c:v>42650</c:v>
                </c:pt>
                <c:pt idx="55">
                  <c:v>0.45833333333333331</c:v>
                </c:pt>
                <c:pt idx="57" formatCode="m/d/yyyy">
                  <c:v>42653</c:v>
                </c:pt>
                <c:pt idx="58">
                  <c:v>0.45833333333333331</c:v>
                </c:pt>
              </c:numCache>
            </c:numRef>
          </c:cat>
          <c:val>
            <c:numRef>
              <c:f>Data!$K$4:$K$62</c:f>
              <c:numCache>
                <c:formatCode>#,##0.000_ ;[Red]\-#,##0.000\ </c:formatCode>
                <c:ptCount val="59"/>
                <c:pt idx="0">
                  <c:v>11.029</c:v>
                </c:pt>
                <c:pt idx="3">
                  <c:v>11.023</c:v>
                </c:pt>
                <c:pt idx="6">
                  <c:v>11.244</c:v>
                </c:pt>
                <c:pt idx="9">
                  <c:v>11.2</c:v>
                </c:pt>
                <c:pt idx="12">
                  <c:v>11.192</c:v>
                </c:pt>
                <c:pt idx="15">
                  <c:v>11.164</c:v>
                </c:pt>
                <c:pt idx="18">
                  <c:v>11.148999999999999</c:v>
                </c:pt>
                <c:pt idx="21">
                  <c:v>11.135</c:v>
                </c:pt>
                <c:pt idx="24">
                  <c:v>11.112</c:v>
                </c:pt>
                <c:pt idx="27">
                  <c:v>11.074999999999999</c:v>
                </c:pt>
                <c:pt idx="30">
                  <c:v>11.061</c:v>
                </c:pt>
                <c:pt idx="33">
                  <c:v>11.042999999999999</c:v>
                </c:pt>
                <c:pt idx="36">
                  <c:v>11.031000000000001</c:v>
                </c:pt>
                <c:pt idx="39">
                  <c:v>11.031000000000001</c:v>
                </c:pt>
                <c:pt idx="42">
                  <c:v>11.106999999999999</c:v>
                </c:pt>
                <c:pt idx="45">
                  <c:v>11.1</c:v>
                </c:pt>
                <c:pt idx="48">
                  <c:v>11.08</c:v>
                </c:pt>
                <c:pt idx="51">
                  <c:v>11.069000000000001</c:v>
                </c:pt>
                <c:pt idx="54">
                  <c:v>11.058</c:v>
                </c:pt>
                <c:pt idx="57" formatCode="General">
                  <c:v>11.023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28-450C-BBAE-770616742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93016"/>
        <c:axId val="624893408"/>
      </c:lineChart>
      <c:catAx>
        <c:axId val="62489301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de-DE"/>
          </a:p>
        </c:txPr>
        <c:crossAx val="624893408"/>
        <c:crossesAt val="0"/>
        <c:auto val="1"/>
        <c:lblAlgn val="ctr"/>
        <c:lblOffset val="100"/>
        <c:noMultiLvlLbl val="0"/>
      </c:catAx>
      <c:valAx>
        <c:axId val="624893408"/>
        <c:scaling>
          <c:orientation val="minMax"/>
          <c:max val="11.5"/>
          <c:min val="10"/>
        </c:scaling>
        <c:delete val="0"/>
        <c:axPos val="l"/>
        <c:title>
          <c:tx>
            <c:rich>
              <a:bodyPr/>
              <a:lstStyle/>
              <a:p>
                <a:pPr>
                  <a:defRPr sz="1400"/>
                </a:pPr>
                <a:r>
                  <a:rPr lang="de-DE" sz="1400"/>
                  <a:t>Elevation in m NHN</a:t>
                </a:r>
              </a:p>
            </c:rich>
          </c:tx>
          <c:layout>
            <c:manualLayout>
              <c:xMode val="edge"/>
              <c:yMode val="edge"/>
              <c:x val="1.7182130584192441E-2"/>
              <c:y val="0.37451560593142419"/>
            </c:manualLayout>
          </c:layout>
          <c:overlay val="0"/>
        </c:title>
        <c:numFmt formatCode="#,##0.000_ ;[Red]\-#,##0.000\ 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de-DE"/>
          </a:p>
        </c:txPr>
        <c:crossAx val="624893016"/>
        <c:crosses val="autoZero"/>
        <c:crossBetween val="midCat"/>
      </c:valAx>
      <c:valAx>
        <c:axId val="624893800"/>
        <c:scaling>
          <c:orientation val="minMax"/>
          <c:max val="40"/>
        </c:scaling>
        <c:delete val="0"/>
        <c:axPos val="r"/>
        <c:numFmt formatCode="General" sourceLinked="1"/>
        <c:majorTickMark val="out"/>
        <c:minorTickMark val="none"/>
        <c:tickLblPos val="nextTo"/>
        <c:crossAx val="624894192"/>
        <c:crosses val="max"/>
        <c:crossBetween val="between"/>
      </c:valAx>
      <c:catAx>
        <c:axId val="6248941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2489380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span"/>
    <c:showDLblsOverMax val="0"/>
  </c:chart>
  <c:printSettings>
    <c:headerFooter>
      <c:oddHeader>&amp;R&amp;I</c:oddHeader>
      <c:oddFooter>&amp;L&amp;6&amp;N/&amp;B</c:oddFooter>
    </c:headerFooter>
    <c:pageMargins b="0.78740157480314965" l="0.70866141732283472" r="0.70866141732283472" t="0.78740157480314965" header="0.31496062992125984" footer="0.31496062992125984"/>
    <c:pageSetup orientation="landscape"/>
    <c:legacyDrawingHF r:id="rId1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85923249761383"/>
          <c:y val="0.17927773073309655"/>
          <c:w val="0.51754324113082528"/>
          <c:h val="0.79782105888449351"/>
        </c:manualLayout>
      </c:layout>
      <c:barChart>
        <c:barDir val="col"/>
        <c:grouping val="clustered"/>
        <c:varyColors val="0"/>
        <c:ser>
          <c:idx val="12"/>
          <c:order val="3"/>
          <c:tx>
            <c:strRef>
              <c:f>Data!$O$2:$O$3</c:f>
              <c:strCache>
                <c:ptCount val="2"/>
                <c:pt idx="0">
                  <c:v>Rainfall</c:v>
                </c:pt>
                <c:pt idx="1">
                  <c:v>mm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Data!$A$4:$A$62</c:f>
              <c:numCache>
                <c:formatCode>h:mm</c:formatCode>
                <c:ptCount val="59"/>
                <c:pt idx="0" formatCode="m/d/yyyy">
                  <c:v>42628</c:v>
                </c:pt>
                <c:pt idx="1">
                  <c:v>0.625</c:v>
                </c:pt>
                <c:pt idx="3" formatCode="m/d/yyyy">
                  <c:v>42629</c:v>
                </c:pt>
                <c:pt idx="4">
                  <c:v>0.45833333333333331</c:v>
                </c:pt>
                <c:pt idx="6" formatCode="m/d/yyyy">
                  <c:v>42630</c:v>
                </c:pt>
                <c:pt idx="7">
                  <c:v>0.71875</c:v>
                </c:pt>
                <c:pt idx="9" formatCode="m/d/yyyy">
                  <c:v>42632</c:v>
                </c:pt>
                <c:pt idx="10">
                  <c:v>0.375</c:v>
                </c:pt>
                <c:pt idx="12" formatCode="m/d/yyyy">
                  <c:v>42632</c:v>
                </c:pt>
                <c:pt idx="13">
                  <c:v>0.66666666666666663</c:v>
                </c:pt>
                <c:pt idx="15" formatCode="m/d/yyyy">
                  <c:v>42633</c:v>
                </c:pt>
                <c:pt idx="16">
                  <c:v>0.66666666666666663</c:v>
                </c:pt>
                <c:pt idx="18" formatCode="m/d/yyyy">
                  <c:v>42634</c:v>
                </c:pt>
                <c:pt idx="19">
                  <c:v>0.64583333333333337</c:v>
                </c:pt>
                <c:pt idx="21" formatCode="m/d/yyyy">
                  <c:v>42635</c:v>
                </c:pt>
                <c:pt idx="22">
                  <c:v>0.51041666666666663</c:v>
                </c:pt>
                <c:pt idx="24" formatCode="m/d/yyyy">
                  <c:v>42636</c:v>
                </c:pt>
                <c:pt idx="25">
                  <c:v>0.64583333333333337</c:v>
                </c:pt>
                <c:pt idx="27" formatCode="m/d/yyyy">
                  <c:v>42639</c:v>
                </c:pt>
                <c:pt idx="28">
                  <c:v>0.44791666666666669</c:v>
                </c:pt>
                <c:pt idx="30" formatCode="m/d/yyyy">
                  <c:v>42640</c:v>
                </c:pt>
                <c:pt idx="31">
                  <c:v>0.4375</c:v>
                </c:pt>
                <c:pt idx="33" formatCode="m/d/yyyy">
                  <c:v>42641</c:v>
                </c:pt>
                <c:pt idx="34">
                  <c:v>0.53125</c:v>
                </c:pt>
                <c:pt idx="36" formatCode="m/d/yyyy">
                  <c:v>42642</c:v>
                </c:pt>
                <c:pt idx="37">
                  <c:v>0.625</c:v>
                </c:pt>
                <c:pt idx="39" formatCode="m/d/yyyy">
                  <c:v>42643</c:v>
                </c:pt>
                <c:pt idx="40">
                  <c:v>0.45833333333333331</c:v>
                </c:pt>
                <c:pt idx="42" formatCode="m/d/yyyy">
                  <c:v>42646</c:v>
                </c:pt>
                <c:pt idx="43">
                  <c:v>0.47916666666666669</c:v>
                </c:pt>
                <c:pt idx="45" formatCode="m/d/yyyy">
                  <c:v>42647</c:v>
                </c:pt>
                <c:pt idx="46">
                  <c:v>0.625</c:v>
                </c:pt>
                <c:pt idx="48" formatCode="m/d/yyyy">
                  <c:v>42648</c:v>
                </c:pt>
                <c:pt idx="49">
                  <c:v>0.45833333333333331</c:v>
                </c:pt>
                <c:pt idx="51" formatCode="m/d/yyyy">
                  <c:v>42649</c:v>
                </c:pt>
                <c:pt idx="52">
                  <c:v>0.5</c:v>
                </c:pt>
                <c:pt idx="54" formatCode="m/d/yyyy">
                  <c:v>42650</c:v>
                </c:pt>
                <c:pt idx="55">
                  <c:v>0.45833333333333331</c:v>
                </c:pt>
                <c:pt idx="57" formatCode="m/d/yyyy">
                  <c:v>42653</c:v>
                </c:pt>
                <c:pt idx="58">
                  <c:v>0.45833333333333331</c:v>
                </c:pt>
              </c:numCache>
            </c:numRef>
          </c:cat>
          <c:val>
            <c:numRef>
              <c:f>Data!$O$4:$O$62</c:f>
              <c:numCache>
                <c:formatCode>General</c:formatCode>
                <c:ptCount val="59"/>
                <c:pt idx="0">
                  <c:v>0</c:v>
                </c:pt>
                <c:pt idx="3">
                  <c:v>0</c:v>
                </c:pt>
                <c:pt idx="6">
                  <c:v>30.5</c:v>
                </c:pt>
                <c:pt idx="9">
                  <c:v>1.5</c:v>
                </c:pt>
                <c:pt idx="12">
                  <c:v>0</c:v>
                </c:pt>
                <c:pt idx="15">
                  <c:v>0</c:v>
                </c:pt>
                <c:pt idx="18">
                  <c:v>0</c:v>
                </c:pt>
                <c:pt idx="21">
                  <c:v>0</c:v>
                </c:pt>
                <c:pt idx="24">
                  <c:v>0</c:v>
                </c:pt>
                <c:pt idx="27">
                  <c:v>1.5</c:v>
                </c:pt>
                <c:pt idx="39">
                  <c:v>5.0999999999999996</c:v>
                </c:pt>
                <c:pt idx="42">
                  <c:v>22.8</c:v>
                </c:pt>
                <c:pt idx="45">
                  <c:v>1.5</c:v>
                </c:pt>
                <c:pt idx="57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A1-4FF8-B0D9-1696E33E0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24896152"/>
        <c:axId val="624895760"/>
      </c:barChart>
      <c:lineChart>
        <c:grouping val="standard"/>
        <c:varyColors val="0"/>
        <c:ser>
          <c:idx val="3"/>
          <c:order val="0"/>
          <c:tx>
            <c:strRef>
              <c:f>Data!$E$2:$E$3</c:f>
              <c:strCache>
                <c:ptCount val="2"/>
                <c:pt idx="0">
                  <c:v>Drawdown A</c:v>
                </c:pt>
                <c:pt idx="1">
                  <c:v>mm/h</c:v>
                </c:pt>
              </c:strCache>
            </c:strRef>
          </c:tx>
          <c:marker>
            <c:symbol val="none"/>
          </c:marker>
          <c:cat>
            <c:numRef>
              <c:f>Data!$A$4:$A$62</c:f>
              <c:numCache>
                <c:formatCode>h:mm</c:formatCode>
                <c:ptCount val="59"/>
                <c:pt idx="0" formatCode="m/d/yyyy">
                  <c:v>42628</c:v>
                </c:pt>
                <c:pt idx="1">
                  <c:v>0.625</c:v>
                </c:pt>
                <c:pt idx="3" formatCode="m/d/yyyy">
                  <c:v>42629</c:v>
                </c:pt>
                <c:pt idx="4">
                  <c:v>0.45833333333333331</c:v>
                </c:pt>
                <c:pt idx="6" formatCode="m/d/yyyy">
                  <c:v>42630</c:v>
                </c:pt>
                <c:pt idx="7">
                  <c:v>0.71875</c:v>
                </c:pt>
                <c:pt idx="9" formatCode="m/d/yyyy">
                  <c:v>42632</c:v>
                </c:pt>
                <c:pt idx="10">
                  <c:v>0.375</c:v>
                </c:pt>
                <c:pt idx="12" formatCode="m/d/yyyy">
                  <c:v>42632</c:v>
                </c:pt>
                <c:pt idx="13">
                  <c:v>0.66666666666666663</c:v>
                </c:pt>
                <c:pt idx="15" formatCode="m/d/yyyy">
                  <c:v>42633</c:v>
                </c:pt>
                <c:pt idx="16">
                  <c:v>0.66666666666666663</c:v>
                </c:pt>
                <c:pt idx="18" formatCode="m/d/yyyy">
                  <c:v>42634</c:v>
                </c:pt>
                <c:pt idx="19">
                  <c:v>0.64583333333333337</c:v>
                </c:pt>
                <c:pt idx="21" formatCode="m/d/yyyy">
                  <c:v>42635</c:v>
                </c:pt>
                <c:pt idx="22">
                  <c:v>0.51041666666666663</c:v>
                </c:pt>
                <c:pt idx="24" formatCode="m/d/yyyy">
                  <c:v>42636</c:v>
                </c:pt>
                <c:pt idx="25">
                  <c:v>0.64583333333333337</c:v>
                </c:pt>
                <c:pt idx="27" formatCode="m/d/yyyy">
                  <c:v>42639</c:v>
                </c:pt>
                <c:pt idx="28">
                  <c:v>0.44791666666666669</c:v>
                </c:pt>
                <c:pt idx="30" formatCode="m/d/yyyy">
                  <c:v>42640</c:v>
                </c:pt>
                <c:pt idx="31">
                  <c:v>0.4375</c:v>
                </c:pt>
                <c:pt idx="33" formatCode="m/d/yyyy">
                  <c:v>42641</c:v>
                </c:pt>
                <c:pt idx="34">
                  <c:v>0.53125</c:v>
                </c:pt>
                <c:pt idx="36" formatCode="m/d/yyyy">
                  <c:v>42642</c:v>
                </c:pt>
                <c:pt idx="37">
                  <c:v>0.625</c:v>
                </c:pt>
                <c:pt idx="39" formatCode="m/d/yyyy">
                  <c:v>42643</c:v>
                </c:pt>
                <c:pt idx="40">
                  <c:v>0.45833333333333331</c:v>
                </c:pt>
                <c:pt idx="42" formatCode="m/d/yyyy">
                  <c:v>42646</c:v>
                </c:pt>
                <c:pt idx="43">
                  <c:v>0.47916666666666669</c:v>
                </c:pt>
                <c:pt idx="45" formatCode="m/d/yyyy">
                  <c:v>42647</c:v>
                </c:pt>
                <c:pt idx="46">
                  <c:v>0.625</c:v>
                </c:pt>
                <c:pt idx="48" formatCode="m/d/yyyy">
                  <c:v>42648</c:v>
                </c:pt>
                <c:pt idx="49">
                  <c:v>0.45833333333333331</c:v>
                </c:pt>
                <c:pt idx="51" formatCode="m/d/yyyy">
                  <c:v>42649</c:v>
                </c:pt>
                <c:pt idx="52">
                  <c:v>0.5</c:v>
                </c:pt>
                <c:pt idx="54" formatCode="m/d/yyyy">
                  <c:v>42650</c:v>
                </c:pt>
                <c:pt idx="55">
                  <c:v>0.45833333333333331</c:v>
                </c:pt>
                <c:pt idx="57" formatCode="m/d/yyyy">
                  <c:v>42653</c:v>
                </c:pt>
                <c:pt idx="58">
                  <c:v>0.45833333333333331</c:v>
                </c:pt>
              </c:numCache>
            </c:numRef>
          </c:cat>
          <c:val>
            <c:numRef>
              <c:f>Data!$E$4:$E$62</c:f>
              <c:numCache>
                <c:formatCode>0.000</c:formatCode>
                <c:ptCount val="59"/>
                <c:pt idx="3">
                  <c:v>-0.64999999999810332</c:v>
                </c:pt>
                <c:pt idx="6">
                  <c:v>14.743801652892552</c:v>
                </c:pt>
                <c:pt idx="9">
                  <c:v>-3.018867924528327</c:v>
                </c:pt>
                <c:pt idx="12">
                  <c:v>-2.0000000000165374</c:v>
                </c:pt>
                <c:pt idx="15">
                  <c:v>-2.0833333333384156</c:v>
                </c:pt>
                <c:pt idx="18">
                  <c:v>-1.7021276595702157</c:v>
                </c:pt>
                <c:pt idx="21">
                  <c:v>-1.6385542168720999</c:v>
                </c:pt>
                <c:pt idx="24">
                  <c:v>-1.4311926605473904</c:v>
                </c:pt>
                <c:pt idx="27">
                  <c:v>-1.1152416356886872</c:v>
                </c:pt>
                <c:pt idx="30">
                  <c:v>-0.67368421052631644</c:v>
                </c:pt>
                <c:pt idx="33">
                  <c:v>-0.9142857142857489</c:v>
                </c:pt>
                <c:pt idx="36">
                  <c:v>-0.76190476190474565</c:v>
                </c:pt>
                <c:pt idx="39">
                  <c:v>-0.24999999999922268</c:v>
                </c:pt>
                <c:pt idx="42">
                  <c:v>2.4827586206916448</c:v>
                </c:pt>
                <c:pt idx="45">
                  <c:v>-0.72727272727277636</c:v>
                </c:pt>
                <c:pt idx="48">
                  <c:v>-0.94999999999715268</c:v>
                </c:pt>
                <c:pt idx="51">
                  <c:v>-0.88000000000000966</c:v>
                </c:pt>
                <c:pt idx="54">
                  <c:v>-1.0434782608669639</c:v>
                </c:pt>
                <c:pt idx="57">
                  <c:v>-1.0694444444435793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A1-4FF8-B0D9-1696E33E0DD1}"/>
            </c:ext>
          </c:extLst>
        </c:ser>
        <c:ser>
          <c:idx val="7"/>
          <c:order val="1"/>
          <c:tx>
            <c:strRef>
              <c:f>Data!$I$2:$I$3</c:f>
              <c:strCache>
                <c:ptCount val="2"/>
                <c:pt idx="0">
                  <c:v>Drawdown B</c:v>
                </c:pt>
                <c:pt idx="1">
                  <c:v>mm/h</c:v>
                </c:pt>
              </c:strCache>
            </c:strRef>
          </c:tx>
          <c:marker>
            <c:symbol val="none"/>
          </c:marker>
          <c:cat>
            <c:numRef>
              <c:f>Data!$A$4:$A$62</c:f>
              <c:numCache>
                <c:formatCode>h:mm</c:formatCode>
                <c:ptCount val="59"/>
                <c:pt idx="0" formatCode="m/d/yyyy">
                  <c:v>42628</c:v>
                </c:pt>
                <c:pt idx="1">
                  <c:v>0.625</c:v>
                </c:pt>
                <c:pt idx="3" formatCode="m/d/yyyy">
                  <c:v>42629</c:v>
                </c:pt>
                <c:pt idx="4">
                  <c:v>0.45833333333333331</c:v>
                </c:pt>
                <c:pt idx="6" formatCode="m/d/yyyy">
                  <c:v>42630</c:v>
                </c:pt>
                <c:pt idx="7">
                  <c:v>0.71875</c:v>
                </c:pt>
                <c:pt idx="9" formatCode="m/d/yyyy">
                  <c:v>42632</c:v>
                </c:pt>
                <c:pt idx="10">
                  <c:v>0.375</c:v>
                </c:pt>
                <c:pt idx="12" formatCode="m/d/yyyy">
                  <c:v>42632</c:v>
                </c:pt>
                <c:pt idx="13">
                  <c:v>0.66666666666666663</c:v>
                </c:pt>
                <c:pt idx="15" formatCode="m/d/yyyy">
                  <c:v>42633</c:v>
                </c:pt>
                <c:pt idx="16">
                  <c:v>0.66666666666666663</c:v>
                </c:pt>
                <c:pt idx="18" formatCode="m/d/yyyy">
                  <c:v>42634</c:v>
                </c:pt>
                <c:pt idx="19">
                  <c:v>0.64583333333333337</c:v>
                </c:pt>
                <c:pt idx="21" formatCode="m/d/yyyy">
                  <c:v>42635</c:v>
                </c:pt>
                <c:pt idx="22">
                  <c:v>0.51041666666666663</c:v>
                </c:pt>
                <c:pt idx="24" formatCode="m/d/yyyy">
                  <c:v>42636</c:v>
                </c:pt>
                <c:pt idx="25">
                  <c:v>0.64583333333333337</c:v>
                </c:pt>
                <c:pt idx="27" formatCode="m/d/yyyy">
                  <c:v>42639</c:v>
                </c:pt>
                <c:pt idx="28">
                  <c:v>0.44791666666666669</c:v>
                </c:pt>
                <c:pt idx="30" formatCode="m/d/yyyy">
                  <c:v>42640</c:v>
                </c:pt>
                <c:pt idx="31">
                  <c:v>0.4375</c:v>
                </c:pt>
                <c:pt idx="33" formatCode="m/d/yyyy">
                  <c:v>42641</c:v>
                </c:pt>
                <c:pt idx="34">
                  <c:v>0.53125</c:v>
                </c:pt>
                <c:pt idx="36" formatCode="m/d/yyyy">
                  <c:v>42642</c:v>
                </c:pt>
                <c:pt idx="37">
                  <c:v>0.625</c:v>
                </c:pt>
                <c:pt idx="39" formatCode="m/d/yyyy">
                  <c:v>42643</c:v>
                </c:pt>
                <c:pt idx="40">
                  <c:v>0.45833333333333331</c:v>
                </c:pt>
                <c:pt idx="42" formatCode="m/d/yyyy">
                  <c:v>42646</c:v>
                </c:pt>
                <c:pt idx="43">
                  <c:v>0.47916666666666669</c:v>
                </c:pt>
                <c:pt idx="45" formatCode="m/d/yyyy">
                  <c:v>42647</c:v>
                </c:pt>
                <c:pt idx="46">
                  <c:v>0.625</c:v>
                </c:pt>
                <c:pt idx="48" formatCode="m/d/yyyy">
                  <c:v>42648</c:v>
                </c:pt>
                <c:pt idx="49">
                  <c:v>0.45833333333333331</c:v>
                </c:pt>
                <c:pt idx="51" formatCode="m/d/yyyy">
                  <c:v>42649</c:v>
                </c:pt>
                <c:pt idx="52">
                  <c:v>0.5</c:v>
                </c:pt>
                <c:pt idx="54" formatCode="m/d/yyyy">
                  <c:v>42650</c:v>
                </c:pt>
                <c:pt idx="55">
                  <c:v>0.45833333333333331</c:v>
                </c:pt>
                <c:pt idx="57" formatCode="m/d/yyyy">
                  <c:v>42653</c:v>
                </c:pt>
                <c:pt idx="58">
                  <c:v>0.45833333333333331</c:v>
                </c:pt>
              </c:numCache>
            </c:numRef>
          </c:cat>
          <c:val>
            <c:numRef>
              <c:f>Data!$I$4:$I$62</c:f>
              <c:numCache>
                <c:formatCode>0.000</c:formatCode>
                <c:ptCount val="59"/>
                <c:pt idx="3">
                  <c:v>-9.9999999999742351E-2</c:v>
                </c:pt>
                <c:pt idx="6">
                  <c:v>2.3140495867768691</c:v>
                </c:pt>
                <c:pt idx="9">
                  <c:v>-0.50314465408803954</c:v>
                </c:pt>
                <c:pt idx="12">
                  <c:v>-0.42857142857500857</c:v>
                </c:pt>
                <c:pt idx="15">
                  <c:v>-0.62500000000153955</c:v>
                </c:pt>
                <c:pt idx="18">
                  <c:v>-0.42553191489255393</c:v>
                </c:pt>
                <c:pt idx="21">
                  <c:v>-0.48192771084471514</c:v>
                </c:pt>
                <c:pt idx="24">
                  <c:v>-0.51376146788885191</c:v>
                </c:pt>
                <c:pt idx="27">
                  <c:v>-0.26765799256527117</c:v>
                </c:pt>
                <c:pt idx="30">
                  <c:v>-0.25263157894737798</c:v>
                </c:pt>
                <c:pt idx="33">
                  <c:v>-0.19047619047622025</c:v>
                </c:pt>
                <c:pt idx="36">
                  <c:v>-0.11428571428571861</c:v>
                </c:pt>
                <c:pt idx="39">
                  <c:v>-4.9999999999826766E-2</c:v>
                </c:pt>
                <c:pt idx="42">
                  <c:v>0.13793103448286642</c:v>
                </c:pt>
                <c:pt idx="45">
                  <c:v>-0.47272727272726911</c:v>
                </c:pt>
                <c:pt idx="48">
                  <c:v>-0.34999999999896503</c:v>
                </c:pt>
                <c:pt idx="51">
                  <c:v>-0.24000000000000909</c:v>
                </c:pt>
                <c:pt idx="54">
                  <c:v>-0.47826086956405089</c:v>
                </c:pt>
                <c:pt idx="57">
                  <c:v>-0.19444444444427816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A1-4FF8-B0D9-1696E33E0DD1}"/>
            </c:ext>
          </c:extLst>
        </c:ser>
        <c:ser>
          <c:idx val="11"/>
          <c:order val="2"/>
          <c:tx>
            <c:strRef>
              <c:f>Data!$M$2:$M$3</c:f>
              <c:strCache>
                <c:ptCount val="2"/>
                <c:pt idx="0">
                  <c:v>Drawdown C</c:v>
                </c:pt>
                <c:pt idx="1">
                  <c:v>mm/h</c:v>
                </c:pt>
              </c:strCache>
            </c:strRef>
          </c:tx>
          <c:marker>
            <c:symbol val="none"/>
          </c:marker>
          <c:cat>
            <c:numRef>
              <c:f>Data!$A$4:$A$62</c:f>
              <c:numCache>
                <c:formatCode>h:mm</c:formatCode>
                <c:ptCount val="59"/>
                <c:pt idx="0" formatCode="m/d/yyyy">
                  <c:v>42628</c:v>
                </c:pt>
                <c:pt idx="1">
                  <c:v>0.625</c:v>
                </c:pt>
                <c:pt idx="3" formatCode="m/d/yyyy">
                  <c:v>42629</c:v>
                </c:pt>
                <c:pt idx="4">
                  <c:v>0.45833333333333331</c:v>
                </c:pt>
                <c:pt idx="6" formatCode="m/d/yyyy">
                  <c:v>42630</c:v>
                </c:pt>
                <c:pt idx="7">
                  <c:v>0.71875</c:v>
                </c:pt>
                <c:pt idx="9" formatCode="m/d/yyyy">
                  <c:v>42632</c:v>
                </c:pt>
                <c:pt idx="10">
                  <c:v>0.375</c:v>
                </c:pt>
                <c:pt idx="12" formatCode="m/d/yyyy">
                  <c:v>42632</c:v>
                </c:pt>
                <c:pt idx="13">
                  <c:v>0.66666666666666663</c:v>
                </c:pt>
                <c:pt idx="15" formatCode="m/d/yyyy">
                  <c:v>42633</c:v>
                </c:pt>
                <c:pt idx="16">
                  <c:v>0.66666666666666663</c:v>
                </c:pt>
                <c:pt idx="18" formatCode="m/d/yyyy">
                  <c:v>42634</c:v>
                </c:pt>
                <c:pt idx="19">
                  <c:v>0.64583333333333337</c:v>
                </c:pt>
                <c:pt idx="21" formatCode="m/d/yyyy">
                  <c:v>42635</c:v>
                </c:pt>
                <c:pt idx="22">
                  <c:v>0.51041666666666663</c:v>
                </c:pt>
                <c:pt idx="24" formatCode="m/d/yyyy">
                  <c:v>42636</c:v>
                </c:pt>
                <c:pt idx="25">
                  <c:v>0.64583333333333337</c:v>
                </c:pt>
                <c:pt idx="27" formatCode="m/d/yyyy">
                  <c:v>42639</c:v>
                </c:pt>
                <c:pt idx="28">
                  <c:v>0.44791666666666669</c:v>
                </c:pt>
                <c:pt idx="30" formatCode="m/d/yyyy">
                  <c:v>42640</c:v>
                </c:pt>
                <c:pt idx="31">
                  <c:v>0.4375</c:v>
                </c:pt>
                <c:pt idx="33" formatCode="m/d/yyyy">
                  <c:v>42641</c:v>
                </c:pt>
                <c:pt idx="34">
                  <c:v>0.53125</c:v>
                </c:pt>
                <c:pt idx="36" formatCode="m/d/yyyy">
                  <c:v>42642</c:v>
                </c:pt>
                <c:pt idx="37">
                  <c:v>0.625</c:v>
                </c:pt>
                <c:pt idx="39" formatCode="m/d/yyyy">
                  <c:v>42643</c:v>
                </c:pt>
                <c:pt idx="40">
                  <c:v>0.45833333333333331</c:v>
                </c:pt>
                <c:pt idx="42" formatCode="m/d/yyyy">
                  <c:v>42646</c:v>
                </c:pt>
                <c:pt idx="43">
                  <c:v>0.47916666666666669</c:v>
                </c:pt>
                <c:pt idx="45" formatCode="m/d/yyyy">
                  <c:v>42647</c:v>
                </c:pt>
                <c:pt idx="46">
                  <c:v>0.625</c:v>
                </c:pt>
                <c:pt idx="48" formatCode="m/d/yyyy">
                  <c:v>42648</c:v>
                </c:pt>
                <c:pt idx="49">
                  <c:v>0.45833333333333331</c:v>
                </c:pt>
                <c:pt idx="51" formatCode="m/d/yyyy">
                  <c:v>42649</c:v>
                </c:pt>
                <c:pt idx="52">
                  <c:v>0.5</c:v>
                </c:pt>
                <c:pt idx="54" formatCode="m/d/yyyy">
                  <c:v>42650</c:v>
                </c:pt>
                <c:pt idx="55">
                  <c:v>0.45833333333333331</c:v>
                </c:pt>
                <c:pt idx="57" formatCode="m/d/yyyy">
                  <c:v>42653</c:v>
                </c:pt>
                <c:pt idx="58">
                  <c:v>0.45833333333333331</c:v>
                </c:pt>
              </c:numCache>
            </c:numRef>
          </c:cat>
          <c:val>
            <c:numRef>
              <c:f>Data!$M$4:$M$62</c:f>
              <c:numCache>
                <c:formatCode>0.000</c:formatCode>
                <c:ptCount val="59"/>
                <c:pt idx="3">
                  <c:v>-0.29999999999913823</c:v>
                </c:pt>
                <c:pt idx="9">
                  <c:v>-1.1069182389937229</c:v>
                </c:pt>
                <c:pt idx="12">
                  <c:v>-1.1428571428665202</c:v>
                </c:pt>
                <c:pt idx="15">
                  <c:v>-1.1666666666695158</c:v>
                </c:pt>
                <c:pt idx="18">
                  <c:v>-0.6382978723388687</c:v>
                </c:pt>
                <c:pt idx="21">
                  <c:v>-0.67469879518258402</c:v>
                </c:pt>
                <c:pt idx="24">
                  <c:v>-0.84403669724589192</c:v>
                </c:pt>
                <c:pt idx="27">
                  <c:v>-0.55018587360643623</c:v>
                </c:pt>
                <c:pt idx="30">
                  <c:v>-0.58947368421049884</c:v>
                </c:pt>
                <c:pt idx="33">
                  <c:v>-0.6857142857143117</c:v>
                </c:pt>
                <c:pt idx="36">
                  <c:v>-0.45714285714280678</c:v>
                </c:pt>
                <c:pt idx="45">
                  <c:v>-0.25454545454544264</c:v>
                </c:pt>
                <c:pt idx="48">
                  <c:v>-0.99999999999706835</c:v>
                </c:pt>
                <c:pt idx="51">
                  <c:v>-0.4399999999999693</c:v>
                </c:pt>
                <c:pt idx="54">
                  <c:v>-0.47826086956405089</c:v>
                </c:pt>
                <c:pt idx="57">
                  <c:v>-0.63888888888838835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A1-4FF8-B0D9-1696E33E0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94976"/>
        <c:axId val="624895368"/>
      </c:lineChart>
      <c:catAx>
        <c:axId val="62489497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high"/>
        <c:txPr>
          <a:bodyPr/>
          <a:lstStyle/>
          <a:p>
            <a:pPr>
              <a:defRPr sz="1200"/>
            </a:pPr>
            <a:endParaRPr lang="de-DE"/>
          </a:p>
        </c:txPr>
        <c:crossAx val="624895368"/>
        <c:crosses val="autoZero"/>
        <c:auto val="1"/>
        <c:lblAlgn val="ctr"/>
        <c:lblOffset val="100"/>
        <c:noMultiLvlLbl val="0"/>
      </c:catAx>
      <c:valAx>
        <c:axId val="624895368"/>
        <c:scaling>
          <c:orientation val="minMax"/>
          <c:max val="0"/>
          <c:min val="-3.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Drawdown in mm/h</a:t>
                </a:r>
              </a:p>
            </c:rich>
          </c:tx>
          <c:layout>
            <c:manualLayout>
              <c:xMode val="edge"/>
              <c:yMode val="edge"/>
              <c:x val="2.6453436718623109E-2"/>
              <c:y val="0.30031239072644011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de-DE"/>
          </a:p>
        </c:txPr>
        <c:crossAx val="624894976"/>
        <c:crosses val="autoZero"/>
        <c:crossBetween val="between"/>
      </c:valAx>
      <c:valAx>
        <c:axId val="62489576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de-DE"/>
          </a:p>
        </c:txPr>
        <c:crossAx val="624896152"/>
        <c:crosses val="max"/>
        <c:crossBetween val="between"/>
      </c:valAx>
      <c:catAx>
        <c:axId val="624896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248957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676526525978424"/>
          <c:y val="7.7119390088615125E-2"/>
          <c:w val="0.2693117597332903"/>
          <c:h val="0.30700593605574583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span"/>
    <c:showDLblsOverMax val="0"/>
  </c:chart>
  <c:spPr>
    <a:ln>
      <a:noFill/>
    </a:ln>
  </c:spPr>
  <c:printSettings>
    <c:headerFooter>
      <c:oddHeader>&amp;R&amp;I</c:oddHeader>
      <c:oddFooter>&amp;L&amp;6&amp;N/&amp;B</c:oddFooter>
    </c:headerFooter>
    <c:pageMargins b="0.78740157480314965" l="0.70866141732283472" r="0.70866141732283472" t="0.78740157480314965" header="0.31496062992125984" footer="0.31496062992125984"/>
    <c:pageSetup orientation="portrait"/>
    <c:legacyDrawingHF r:id="rId1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510540</xdr:colOff>
      <xdr:row>35</xdr:row>
      <xdr:rowOff>15240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</xdr:colOff>
      <xdr:row>0</xdr:row>
      <xdr:rowOff>34290</xdr:rowOff>
    </xdr:from>
    <xdr:to>
      <xdr:col>8</xdr:col>
      <xdr:colOff>447675</xdr:colOff>
      <xdr:row>29</xdr:row>
      <xdr:rowOff>85725</xdr:rowOff>
    </xdr:to>
    <xdr:graphicFrame macro="">
      <xdr:nvGraphicFramePr>
        <xdr:cNvPr id="2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0.16561</cdr:x>
      <cdr:y>0.29374</cdr:y>
    </cdr:from>
    <cdr:to>
      <cdr:x>0.68557</cdr:x>
      <cdr:y>0.29775</cdr:y>
    </cdr:to>
    <cdr:cxnSp macro="">
      <cdr:nvCxnSpPr>
        <cdr:cNvPr id="3" name="Gerader Verbinder 2"/>
        <cdr:cNvCxnSpPr/>
      </cdr:nvCxnSpPr>
      <cdr:spPr>
        <a:xfrm xmlns:a="http://schemas.openxmlformats.org/drawingml/2006/main" flipV="1">
          <a:off x="998221" y="1394460"/>
          <a:ext cx="3133971" cy="19050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topLeftCell="L1" workbookViewId="0">
      <selection activeCell="T7" sqref="T7"/>
    </sheetView>
  </sheetViews>
  <sheetFormatPr baseColWidth="10" defaultColWidth="11.42578125" defaultRowHeight="15" x14ac:dyDescent="0.25"/>
  <cols>
    <col min="1" max="1" width="10" style="2" customWidth="1"/>
    <col min="2" max="2" width="13" style="4" customWidth="1"/>
    <col min="3" max="3" width="12" style="7" customWidth="1"/>
    <col min="4" max="4" width="10.5703125" style="8" customWidth="1"/>
    <col min="5" max="5" width="10.7109375" style="4" customWidth="1"/>
    <col min="6" max="6" width="10.28515625" style="29" customWidth="1"/>
    <col min="7" max="7" width="10.28515625" style="33" customWidth="1"/>
    <col min="8" max="8" width="14.140625" style="29" customWidth="1"/>
    <col min="9" max="9" width="21" style="29" customWidth="1"/>
    <col min="10" max="10" width="17.5703125" style="4" customWidth="1"/>
    <col min="11" max="11" width="12.140625" style="7" customWidth="1"/>
    <col min="12" max="12" width="22.42578125" style="4" customWidth="1"/>
    <col min="13" max="13" width="19" style="4" customWidth="1"/>
    <col min="14" max="14" width="8.28515625" style="4" customWidth="1"/>
    <col min="15" max="15" width="21.7109375" style="2" customWidth="1"/>
    <col min="16" max="16" width="22.5703125" style="2" customWidth="1"/>
    <col min="17" max="17" width="8.5703125" style="6" customWidth="1"/>
    <col min="18" max="16384" width="11.42578125" style="2"/>
  </cols>
  <sheetData>
    <row r="1" spans="1:20" ht="12" customHeight="1" x14ac:dyDescent="0.25">
      <c r="A1" s="17" t="s">
        <v>12</v>
      </c>
      <c r="B1" s="5" t="s">
        <v>9</v>
      </c>
      <c r="C1" s="12" t="s">
        <v>4</v>
      </c>
      <c r="F1" s="22" t="s">
        <v>10</v>
      </c>
      <c r="G1" s="31" t="s">
        <v>5</v>
      </c>
      <c r="H1" s="23"/>
      <c r="I1" s="23"/>
      <c r="J1" s="5" t="s">
        <v>11</v>
      </c>
      <c r="K1" s="12" t="s">
        <v>6</v>
      </c>
    </row>
    <row r="2" spans="1:20" s="13" customFormat="1" ht="59.25" customHeight="1" x14ac:dyDescent="0.25">
      <c r="B2" s="14" t="s">
        <v>13</v>
      </c>
      <c r="C2" s="21" t="s">
        <v>21</v>
      </c>
      <c r="D2" s="15" t="s">
        <v>14</v>
      </c>
      <c r="E2" s="18" t="s">
        <v>24</v>
      </c>
      <c r="F2" s="24" t="s">
        <v>15</v>
      </c>
      <c r="G2" s="32" t="s">
        <v>22</v>
      </c>
      <c r="H2" s="24" t="s">
        <v>14</v>
      </c>
      <c r="I2" s="25" t="s">
        <v>25</v>
      </c>
      <c r="J2" s="14" t="s">
        <v>16</v>
      </c>
      <c r="K2" s="21" t="s">
        <v>23</v>
      </c>
      <c r="L2" s="14" t="s">
        <v>14</v>
      </c>
      <c r="M2" s="18" t="s">
        <v>26</v>
      </c>
      <c r="N2" s="18"/>
      <c r="O2" s="13" t="s">
        <v>17</v>
      </c>
      <c r="P2" s="13" t="s">
        <v>18</v>
      </c>
      <c r="Q2" s="16" t="s">
        <v>19</v>
      </c>
    </row>
    <row r="3" spans="1:20" x14ac:dyDescent="0.25">
      <c r="B3" s="2" t="s">
        <v>7</v>
      </c>
      <c r="C3" s="7" t="s">
        <v>8</v>
      </c>
      <c r="D3" s="8" t="s">
        <v>0</v>
      </c>
      <c r="E3" s="4" t="s">
        <v>1</v>
      </c>
      <c r="F3" s="26" t="s">
        <v>7</v>
      </c>
      <c r="G3" s="33" t="s">
        <v>8</v>
      </c>
      <c r="H3" s="28" t="s">
        <v>0</v>
      </c>
      <c r="I3" s="29" t="s">
        <v>1</v>
      </c>
      <c r="J3" s="2" t="s">
        <v>7</v>
      </c>
      <c r="K3" s="7" t="s">
        <v>8</v>
      </c>
      <c r="L3" s="8" t="s">
        <v>0</v>
      </c>
      <c r="M3" s="4" t="s">
        <v>1</v>
      </c>
      <c r="O3" s="2" t="s">
        <v>0</v>
      </c>
      <c r="P3" s="2" t="s">
        <v>0</v>
      </c>
      <c r="Q3" s="6" t="s">
        <v>20</v>
      </c>
    </row>
    <row r="4" spans="1:20" x14ac:dyDescent="0.25">
      <c r="A4" s="1">
        <v>42628</v>
      </c>
      <c r="B4" s="4">
        <v>-11.08</v>
      </c>
      <c r="C4" s="7">
        <v>10.759</v>
      </c>
      <c r="F4" s="29">
        <v>-0.34</v>
      </c>
      <c r="G4" s="33">
        <v>10.303000000000001</v>
      </c>
      <c r="J4" s="4">
        <v>-0.89600000000000002</v>
      </c>
      <c r="K4" s="7">
        <v>11.029</v>
      </c>
      <c r="O4" s="2">
        <v>0</v>
      </c>
    </row>
    <row r="5" spans="1:20" x14ac:dyDescent="0.25">
      <c r="A5" s="3">
        <v>0.625</v>
      </c>
    </row>
    <row r="6" spans="1:20" x14ac:dyDescent="0.25">
      <c r="S6" s="20"/>
      <c r="T6" s="20"/>
    </row>
    <row r="7" spans="1:20" x14ac:dyDescent="0.25">
      <c r="A7" s="1">
        <v>42629</v>
      </c>
      <c r="B7" s="4">
        <v>-1.121</v>
      </c>
      <c r="C7" s="7">
        <v>10.746</v>
      </c>
      <c r="D7" s="8">
        <f>+(C7-C4)*1000</f>
        <v>-12.999999999999901</v>
      </c>
      <c r="E7" s="4">
        <f>+D7/Q7</f>
        <v>-0.64999999999810332</v>
      </c>
      <c r="F7" s="29">
        <v>-0.34200000000000003</v>
      </c>
      <c r="G7" s="33">
        <v>10.301</v>
      </c>
      <c r="H7" s="28">
        <f>+(G7-G4)*1000</f>
        <v>-2.0000000000006679</v>
      </c>
      <c r="I7" s="29">
        <f>+H7/$Q7</f>
        <v>-9.9999999999742351E-2</v>
      </c>
      <c r="J7" s="4">
        <v>-0.90200000000000002</v>
      </c>
      <c r="K7" s="7">
        <v>11.023</v>
      </c>
      <c r="L7" s="8">
        <f>+(K7-K4)*1000</f>
        <v>-6.0000000000002274</v>
      </c>
      <c r="M7" s="4">
        <f>+L7/$Q7</f>
        <v>-0.29999999999913823</v>
      </c>
      <c r="N7" s="4">
        <f>M7*24</f>
        <v>-7.1999999999793172</v>
      </c>
      <c r="O7" s="2">
        <v>0</v>
      </c>
      <c r="Q7" s="6">
        <f>+(A7+A8-A4-A5)*24</f>
        <v>20.000000000058208</v>
      </c>
    </row>
    <row r="8" spans="1:20" x14ac:dyDescent="0.25">
      <c r="A8" s="3">
        <v>0.45833333333333331</v>
      </c>
      <c r="H8" s="28"/>
      <c r="L8" s="8"/>
    </row>
    <row r="9" spans="1:20" x14ac:dyDescent="0.25">
      <c r="A9" s="3"/>
      <c r="H9" s="28"/>
      <c r="L9" s="8"/>
    </row>
    <row r="10" spans="1:20" x14ac:dyDescent="0.25">
      <c r="A10" s="1">
        <v>42630</v>
      </c>
      <c r="B10" s="4">
        <v>-0.67500000000000004</v>
      </c>
      <c r="C10" s="7">
        <v>11.192</v>
      </c>
      <c r="D10" s="9">
        <f>+(C10-C7)*1000</f>
        <v>445.99999999999972</v>
      </c>
      <c r="E10" s="4">
        <f>+D10/Q10</f>
        <v>14.743801652892552</v>
      </c>
      <c r="F10" s="29">
        <v>-0.27200000000000002</v>
      </c>
      <c r="G10" s="33">
        <v>10.371</v>
      </c>
      <c r="H10" s="28">
        <f>+(G10-G7)*1000</f>
        <v>70.000000000000284</v>
      </c>
      <c r="I10" s="29">
        <f>+H10/$Q10</f>
        <v>2.3140495867768691</v>
      </c>
      <c r="J10" s="4">
        <v>-0.68100000000000005</v>
      </c>
      <c r="K10" s="7">
        <v>11.244</v>
      </c>
      <c r="L10" s="9">
        <f>+(K10-K7)*1000</f>
        <v>221.00000000000009</v>
      </c>
      <c r="O10" s="2">
        <v>30.5</v>
      </c>
      <c r="Q10" s="6">
        <f>+(A10+A11-A7-A8)*24</f>
        <v>30.25</v>
      </c>
    </row>
    <row r="11" spans="1:20" x14ac:dyDescent="0.25">
      <c r="A11" s="3">
        <v>0.71875</v>
      </c>
      <c r="H11" s="28"/>
      <c r="L11" s="8"/>
    </row>
    <row r="12" spans="1:20" x14ac:dyDescent="0.25">
      <c r="H12" s="28"/>
      <c r="L12" s="8"/>
    </row>
    <row r="13" spans="1:20" x14ac:dyDescent="0.25">
      <c r="A13" s="1">
        <v>42632</v>
      </c>
      <c r="B13" s="4">
        <v>-0.79500000000000004</v>
      </c>
      <c r="C13" s="7">
        <v>11.071999999999999</v>
      </c>
      <c r="D13" s="8">
        <f>+(C13-C10)*1000</f>
        <v>-120.00000000000099</v>
      </c>
      <c r="E13" s="10">
        <f>+D13/Q13</f>
        <v>-3.018867924528327</v>
      </c>
      <c r="F13" s="29">
        <v>-0.29199999999999998</v>
      </c>
      <c r="G13" s="33">
        <v>10.351000000000001</v>
      </c>
      <c r="H13" s="28">
        <f>+(G13-G10)*1000</f>
        <v>-19.999999999999574</v>
      </c>
      <c r="I13" s="29">
        <f>+H13/$Q13</f>
        <v>-0.50314465408803954</v>
      </c>
      <c r="J13" s="4">
        <v>-0.72499999999999998</v>
      </c>
      <c r="K13" s="7">
        <v>11.2</v>
      </c>
      <c r="L13" s="8">
        <f>+(K13-K10)*1000</f>
        <v>-44.000000000000483</v>
      </c>
      <c r="M13" s="10">
        <f>+L13/$Q13</f>
        <v>-1.1069182389937229</v>
      </c>
      <c r="N13" s="4">
        <f>M13*24</f>
        <v>-26.566037735849349</v>
      </c>
      <c r="O13" s="2">
        <v>1.5</v>
      </c>
      <c r="Q13" s="6">
        <f>+(A13+A14-A10-A11)*24</f>
        <v>39.75</v>
      </c>
    </row>
    <row r="14" spans="1:20" x14ac:dyDescent="0.25">
      <c r="A14" s="3">
        <v>0.375</v>
      </c>
      <c r="H14" s="28"/>
      <c r="L14" s="8"/>
    </row>
    <row r="15" spans="1:20" x14ac:dyDescent="0.25">
      <c r="H15" s="28"/>
      <c r="L15" s="8"/>
    </row>
    <row r="16" spans="1:20" x14ac:dyDescent="0.25">
      <c r="A16" s="1">
        <v>42632</v>
      </c>
      <c r="B16" s="4">
        <v>-0.80900000000000005</v>
      </c>
      <c r="C16" s="7">
        <v>11.058</v>
      </c>
      <c r="D16" s="8">
        <f>+(C16-C13)*1000</f>
        <v>-13.999999999999346</v>
      </c>
      <c r="E16" s="10">
        <f>+D16/Q16</f>
        <v>-2.0000000000165374</v>
      </c>
      <c r="F16" s="29">
        <v>-0.29499999999999998</v>
      </c>
      <c r="G16" s="33">
        <v>10.348000000000001</v>
      </c>
      <c r="H16" s="28">
        <f>+(G16-G13)*1000</f>
        <v>-3.0000000000001137</v>
      </c>
      <c r="I16" s="29">
        <f>+H16/$Q16</f>
        <v>-0.42857142857500857</v>
      </c>
      <c r="J16" s="4">
        <v>-0.73299999999999998</v>
      </c>
      <c r="K16" s="7">
        <v>11.192</v>
      </c>
      <c r="L16" s="8">
        <f>+(K16-K13)*1000</f>
        <v>-7.9999999999991189</v>
      </c>
      <c r="M16" s="10">
        <f>+L16/$Q16</f>
        <v>-1.1428571428665202</v>
      </c>
      <c r="N16" s="4">
        <f>M16*24</f>
        <v>-27.428571428796484</v>
      </c>
      <c r="O16" s="2">
        <v>0</v>
      </c>
      <c r="Q16" s="6">
        <f>+(A16+A17-A13-A14)*24</f>
        <v>6.9999999999417923</v>
      </c>
    </row>
    <row r="17" spans="1:17" x14ac:dyDescent="0.25">
      <c r="A17" s="3">
        <v>0.66666666666666663</v>
      </c>
      <c r="H17" s="28"/>
      <c r="L17" s="8"/>
    </row>
    <row r="18" spans="1:17" x14ac:dyDescent="0.25">
      <c r="H18" s="28"/>
      <c r="L18" s="8"/>
    </row>
    <row r="19" spans="1:17" x14ac:dyDescent="0.25">
      <c r="A19" s="1">
        <v>42633</v>
      </c>
      <c r="B19" s="4">
        <v>-0.85899999999999999</v>
      </c>
      <c r="C19" s="7">
        <v>11.007999999999999</v>
      </c>
      <c r="D19" s="8">
        <f>+(C19-C16)*1000</f>
        <v>-50.000000000000711</v>
      </c>
      <c r="E19" s="10">
        <f>+D19/Q19</f>
        <v>-2.0833333333384156</v>
      </c>
      <c r="F19" s="29">
        <v>-0.31</v>
      </c>
      <c r="G19" s="33">
        <v>10.333</v>
      </c>
      <c r="H19" s="28">
        <f>+(G19-G16)*1000</f>
        <v>-15.000000000000568</v>
      </c>
      <c r="I19" s="29">
        <f>+H19/$Q19</f>
        <v>-0.62500000000153955</v>
      </c>
      <c r="J19" s="4">
        <v>-0.76100000000000001</v>
      </c>
      <c r="K19" s="7">
        <v>11.164</v>
      </c>
      <c r="L19" s="8">
        <f>+(K19-K16)*1000</f>
        <v>-28.000000000000469</v>
      </c>
      <c r="M19" s="10">
        <f>+L19/$Q19</f>
        <v>-1.1666666666695158</v>
      </c>
      <c r="N19" s="4">
        <f>M19*24</f>
        <v>-28.000000000068379</v>
      </c>
      <c r="O19" s="2">
        <v>0</v>
      </c>
      <c r="Q19" s="6">
        <f>+(A19+A20-A16-A17)*24</f>
        <v>23.999999999941792</v>
      </c>
    </row>
    <row r="20" spans="1:17" x14ac:dyDescent="0.25">
      <c r="A20" s="3">
        <v>0.66666666666666663</v>
      </c>
      <c r="H20" s="28"/>
      <c r="L20" s="8"/>
    </row>
    <row r="21" spans="1:17" x14ac:dyDescent="0.25">
      <c r="H21" s="28"/>
      <c r="L21" s="8"/>
    </row>
    <row r="22" spans="1:17" x14ac:dyDescent="0.25">
      <c r="A22" s="1">
        <v>42634</v>
      </c>
      <c r="B22" s="4">
        <v>-0.89900000000000002</v>
      </c>
      <c r="C22" s="7">
        <v>10.968</v>
      </c>
      <c r="D22" s="8">
        <f>+(C22-C19)*1000</f>
        <v>-39.999999999999147</v>
      </c>
      <c r="E22" s="4">
        <f>+D22/Q22</f>
        <v>-1.7021276595702157</v>
      </c>
      <c r="F22" s="29">
        <v>-0.32</v>
      </c>
      <c r="G22" s="33">
        <v>10.323</v>
      </c>
      <c r="H22" s="28">
        <f>+(G22-G19)*1000</f>
        <v>-9.9999999999997868</v>
      </c>
      <c r="I22" s="29">
        <f>+H22/$Q22</f>
        <v>-0.42553191489255393</v>
      </c>
      <c r="J22" s="4">
        <v>-0.77600000000000002</v>
      </c>
      <c r="K22" s="7">
        <v>11.148999999999999</v>
      </c>
      <c r="L22" s="8">
        <f>+(K22-K19)*1000</f>
        <v>-15.000000000000568</v>
      </c>
      <c r="M22" s="4">
        <f>+L22/$Q22</f>
        <v>-0.6382978723388687</v>
      </c>
      <c r="N22" s="4">
        <f>M22*24</f>
        <v>-15.319148936132848</v>
      </c>
      <c r="O22" s="2">
        <v>0</v>
      </c>
      <c r="Q22" s="6">
        <f>+(A22+A23-A19-A20)*24</f>
        <v>23.500000000058208</v>
      </c>
    </row>
    <row r="23" spans="1:17" x14ac:dyDescent="0.25">
      <c r="A23" s="3">
        <v>0.64583333333333337</v>
      </c>
      <c r="H23" s="28"/>
      <c r="L23" s="8"/>
    </row>
    <row r="24" spans="1:17" x14ac:dyDescent="0.25">
      <c r="H24" s="28"/>
      <c r="L24" s="8"/>
    </row>
    <row r="25" spans="1:17" x14ac:dyDescent="0.25">
      <c r="A25" s="1">
        <v>42635</v>
      </c>
      <c r="B25" s="4">
        <v>-0.93300000000000005</v>
      </c>
      <c r="C25" s="7">
        <v>10.933999999999999</v>
      </c>
      <c r="D25" s="8">
        <f>+(C25-C22)*1000</f>
        <v>-34.000000000000696</v>
      </c>
      <c r="E25" s="4">
        <f>+D25/Q25</f>
        <v>-1.6385542168720999</v>
      </c>
      <c r="F25" s="29">
        <v>-0.33</v>
      </c>
      <c r="G25" s="33">
        <v>10.313000000000001</v>
      </c>
      <c r="H25" s="28">
        <f>+(G25-G22)*1000</f>
        <v>-9.9999999999997868</v>
      </c>
      <c r="I25" s="29">
        <f>+H25/$Q25</f>
        <v>-0.48192771084471514</v>
      </c>
      <c r="J25" s="4">
        <v>-0.79</v>
      </c>
      <c r="K25" s="7">
        <v>11.135</v>
      </c>
      <c r="L25" s="8">
        <f>+(K25-K22)*1000</f>
        <v>-13.999999999999346</v>
      </c>
      <c r="M25" s="4">
        <f>+L25/$Q25</f>
        <v>-0.67469879518258402</v>
      </c>
      <c r="N25" s="4">
        <f>M25*24</f>
        <v>-16.192771084382017</v>
      </c>
      <c r="O25" s="2">
        <v>0</v>
      </c>
      <c r="Q25" s="6">
        <f>+(A25+A26-A22-A23)*24</f>
        <v>20.749999999941792</v>
      </c>
    </row>
    <row r="26" spans="1:17" x14ac:dyDescent="0.25">
      <c r="A26" s="3">
        <v>0.51041666666666663</v>
      </c>
      <c r="H26" s="28"/>
      <c r="L26" s="8"/>
    </row>
    <row r="27" spans="1:17" x14ac:dyDescent="0.25">
      <c r="H27" s="28"/>
      <c r="L27" s="8"/>
    </row>
    <row r="28" spans="1:17" x14ac:dyDescent="0.25">
      <c r="A28" s="1">
        <v>42636</v>
      </c>
      <c r="B28" s="4">
        <v>-0.97199999999999998</v>
      </c>
      <c r="C28" s="7">
        <v>10.895</v>
      </c>
      <c r="D28" s="8">
        <f>+(C28-C25)*1000</f>
        <v>-38.999999999999702</v>
      </c>
      <c r="E28" s="4">
        <f>+D28/Q28</f>
        <v>-1.4311926605473904</v>
      </c>
      <c r="F28" s="29">
        <v>-0.34399999999999997</v>
      </c>
      <c r="G28" s="33">
        <v>10.298999999999999</v>
      </c>
      <c r="H28" s="28">
        <f>+(G28-G25)*1000</f>
        <v>-14.000000000001123</v>
      </c>
      <c r="I28" s="29">
        <f>+H28/$Q28</f>
        <v>-0.51376146788885191</v>
      </c>
      <c r="J28" s="4">
        <v>-0.81299999999999994</v>
      </c>
      <c r="K28" s="7">
        <v>11.112</v>
      </c>
      <c r="L28" s="8">
        <f>+(K28-K25)*1000</f>
        <v>-22.999999999999687</v>
      </c>
      <c r="M28" s="4">
        <f>+L28/$Q28</f>
        <v>-0.84403669724589192</v>
      </c>
      <c r="N28" s="4">
        <f>M28*24</f>
        <v>-20.256880733901404</v>
      </c>
      <c r="O28" s="2">
        <v>0</v>
      </c>
      <c r="Q28" s="6">
        <f>+(A28+A29-A25-A26)*24</f>
        <v>27.250000000058211</v>
      </c>
    </row>
    <row r="29" spans="1:17" x14ac:dyDescent="0.25">
      <c r="A29" s="3">
        <v>0.64583333333333337</v>
      </c>
      <c r="H29" s="28"/>
      <c r="L29" s="8"/>
    </row>
    <row r="30" spans="1:17" x14ac:dyDescent="0.25">
      <c r="H30" s="28"/>
      <c r="L30" s="8"/>
    </row>
    <row r="31" spans="1:17" x14ac:dyDescent="0.25">
      <c r="A31" s="1">
        <v>42639</v>
      </c>
      <c r="B31" s="4">
        <v>-1.0469999999999999</v>
      </c>
      <c r="C31" s="7">
        <v>10.82</v>
      </c>
      <c r="D31" s="8">
        <f>+(C31-C28)*1000</f>
        <v>-74.999999999999289</v>
      </c>
      <c r="E31" s="4">
        <f>+D31/Q31</f>
        <v>-1.1152416356886872</v>
      </c>
      <c r="F31" s="29">
        <v>-0.36199999999999999</v>
      </c>
      <c r="G31" s="33">
        <v>10.281000000000001</v>
      </c>
      <c r="H31" s="28">
        <f>+(G31-G28)*1000</f>
        <v>-17.999999999998906</v>
      </c>
      <c r="I31" s="29">
        <f>+H31/$Q31</f>
        <v>-0.26765799256527117</v>
      </c>
      <c r="J31" s="4">
        <v>-0.85</v>
      </c>
      <c r="K31" s="7">
        <v>11.074999999999999</v>
      </c>
      <c r="L31" s="8">
        <f>+(K31-K28)*1000</f>
        <v>-37.00000000000081</v>
      </c>
      <c r="M31" s="4">
        <f>+L31/$Q31</f>
        <v>-0.55018587360643623</v>
      </c>
      <c r="N31" s="4">
        <f>M31*24</f>
        <v>-13.204460966554469</v>
      </c>
      <c r="O31" s="2">
        <v>1.5</v>
      </c>
      <c r="Q31" s="6">
        <f>+(A31+A32-A28-A29)*24</f>
        <v>67.249999999941792</v>
      </c>
    </row>
    <row r="32" spans="1:17" x14ac:dyDescent="0.25">
      <c r="A32" s="3">
        <v>0.44791666666666669</v>
      </c>
      <c r="H32" s="28"/>
      <c r="L32" s="8"/>
    </row>
    <row r="33" spans="1:17" x14ac:dyDescent="0.25">
      <c r="H33" s="28"/>
      <c r="L33" s="8"/>
    </row>
    <row r="34" spans="1:17" x14ac:dyDescent="0.25">
      <c r="A34" s="1">
        <v>42640</v>
      </c>
      <c r="B34" s="4">
        <v>-1.0629999999999999</v>
      </c>
      <c r="C34" s="7">
        <v>10.804</v>
      </c>
      <c r="D34" s="8">
        <f>+(C34-C31)*1000</f>
        <v>-16.000000000000014</v>
      </c>
      <c r="E34" s="4">
        <f>+D34/Q34</f>
        <v>-0.67368421052631644</v>
      </c>
      <c r="F34" s="29">
        <v>-0.36799999999999999</v>
      </c>
      <c r="G34" s="33">
        <v>10.275</v>
      </c>
      <c r="H34" s="28">
        <f>+(G34-G31)*1000</f>
        <v>-6.0000000000002274</v>
      </c>
      <c r="I34" s="29">
        <f>+H34/$Q34</f>
        <v>-0.25263157894737798</v>
      </c>
      <c r="J34" s="4">
        <v>-0.86399999999999999</v>
      </c>
      <c r="K34" s="7">
        <v>11.061</v>
      </c>
      <c r="L34" s="8">
        <f>+(K34-K31)*1000</f>
        <v>-13.999999999999346</v>
      </c>
      <c r="M34" s="4">
        <f>+L34/$Q34</f>
        <v>-0.58947368421049884</v>
      </c>
      <c r="N34" s="4">
        <f>M34*24</f>
        <v>-14.147368421051972</v>
      </c>
      <c r="Q34" s="6">
        <f>+(A34+A35-A31-A32)*24</f>
        <v>23.75</v>
      </c>
    </row>
    <row r="35" spans="1:17" x14ac:dyDescent="0.25">
      <c r="A35" s="3">
        <v>0.4375</v>
      </c>
      <c r="H35" s="28"/>
      <c r="L35" s="8"/>
    </row>
    <row r="36" spans="1:17" x14ac:dyDescent="0.25">
      <c r="H36" s="28"/>
      <c r="L36" s="8"/>
    </row>
    <row r="37" spans="1:17" x14ac:dyDescent="0.25">
      <c r="A37" s="1">
        <v>42641</v>
      </c>
      <c r="B37" s="4">
        <v>-1.087</v>
      </c>
      <c r="C37" s="7">
        <v>10.78</v>
      </c>
      <c r="D37" s="8">
        <f>+(C37-C34)*1000</f>
        <v>-24.000000000000909</v>
      </c>
      <c r="E37" s="4">
        <f>+D37/Q37</f>
        <v>-0.9142857142857489</v>
      </c>
      <c r="F37" s="29">
        <v>-0.373</v>
      </c>
      <c r="G37" s="33">
        <v>10.27</v>
      </c>
      <c r="H37" s="28">
        <f>+(G37-G34)*1000</f>
        <v>-5.0000000000007816</v>
      </c>
      <c r="I37" s="29">
        <f>+H37/$Q37</f>
        <v>-0.19047619047622025</v>
      </c>
      <c r="J37" s="4">
        <v>-0.88200000000000001</v>
      </c>
      <c r="K37" s="7">
        <v>11.042999999999999</v>
      </c>
      <c r="L37" s="8">
        <f>+(K37-K34)*1000</f>
        <v>-18.000000000000682</v>
      </c>
      <c r="M37" s="4">
        <f>+L37/$Q37</f>
        <v>-0.6857142857143117</v>
      </c>
      <c r="N37" s="4">
        <f>M37*24</f>
        <v>-16.457142857143481</v>
      </c>
      <c r="Q37" s="6">
        <f>+(A37+A38-A34-A35)*24</f>
        <v>26.25</v>
      </c>
    </row>
    <row r="38" spans="1:17" x14ac:dyDescent="0.25">
      <c r="A38" s="3">
        <v>0.53125</v>
      </c>
      <c r="H38" s="28"/>
      <c r="L38" s="8"/>
    </row>
    <row r="39" spans="1:17" x14ac:dyDescent="0.25">
      <c r="H39" s="28"/>
      <c r="L39" s="8"/>
    </row>
    <row r="40" spans="1:17" x14ac:dyDescent="0.25">
      <c r="A40" s="1">
        <v>42642</v>
      </c>
      <c r="B40" s="2">
        <v>-1.107</v>
      </c>
      <c r="C40" s="7">
        <v>10.76</v>
      </c>
      <c r="D40" s="8">
        <f>+(C40-C37)*1000</f>
        <v>-19.999999999999574</v>
      </c>
      <c r="E40" s="4">
        <f>+D40/Q40</f>
        <v>-0.76190476190474565</v>
      </c>
      <c r="F40" s="26">
        <v>-0.376</v>
      </c>
      <c r="G40" s="33">
        <v>10.266999999999999</v>
      </c>
      <c r="H40" s="28">
        <f>+(G40-G37)*1000</f>
        <v>-3.0000000000001137</v>
      </c>
      <c r="I40" s="29">
        <f>+H40/$Q40</f>
        <v>-0.11428571428571861</v>
      </c>
      <c r="J40" s="2">
        <v>-0.89400000000000002</v>
      </c>
      <c r="K40" s="7">
        <v>11.031000000000001</v>
      </c>
      <c r="L40" s="8">
        <f>+(K40-K37)*1000</f>
        <v>-11.999999999998678</v>
      </c>
      <c r="M40" s="4">
        <f>+L40/$Q40</f>
        <v>-0.45714285714280678</v>
      </c>
      <c r="N40" s="4">
        <f>M40*24</f>
        <v>-10.971428571427364</v>
      </c>
      <c r="Q40" s="6">
        <f>+(A40+A41-A37-A38)*24</f>
        <v>26.25</v>
      </c>
    </row>
    <row r="41" spans="1:17" x14ac:dyDescent="0.25">
      <c r="A41" s="3">
        <v>0.625</v>
      </c>
      <c r="B41" s="2"/>
      <c r="F41" s="26"/>
      <c r="H41" s="28"/>
      <c r="J41" s="2"/>
      <c r="L41" s="8"/>
    </row>
    <row r="42" spans="1:17" x14ac:dyDescent="0.25">
      <c r="B42" s="2"/>
      <c r="F42" s="26"/>
      <c r="H42" s="28"/>
      <c r="J42" s="2"/>
      <c r="L42" s="8"/>
    </row>
    <row r="43" spans="1:17" x14ac:dyDescent="0.25">
      <c r="A43" s="1">
        <v>42643</v>
      </c>
      <c r="B43" s="2">
        <v>-1.1120000000000001</v>
      </c>
      <c r="C43" s="7">
        <v>10.755000000000001</v>
      </c>
      <c r="D43" s="8">
        <f>+(C43-C40)*1000</f>
        <v>-4.9999999999990052</v>
      </c>
      <c r="E43" s="4">
        <f>+D43/Q43</f>
        <v>-0.24999999999922268</v>
      </c>
      <c r="F43" s="26">
        <v>-0.377</v>
      </c>
      <c r="G43" s="33">
        <v>10.266</v>
      </c>
      <c r="H43" s="28">
        <f>+(G43-G40)*1000</f>
        <v>-0.99999999999944578</v>
      </c>
      <c r="I43" s="29">
        <f>+H43/$Q43</f>
        <v>-4.9999999999826766E-2</v>
      </c>
      <c r="J43" s="2">
        <v>-0.89400000000000002</v>
      </c>
      <c r="K43" s="7">
        <v>11.031000000000001</v>
      </c>
      <c r="L43" s="8">
        <f>+(K43-K40)*1000</f>
        <v>0</v>
      </c>
      <c r="O43" s="2">
        <v>5.0999999999999996</v>
      </c>
      <c r="Q43" s="6">
        <f>+(A43+A44-A40-A41)*24</f>
        <v>20.000000000058208</v>
      </c>
    </row>
    <row r="44" spans="1:17" x14ac:dyDescent="0.25">
      <c r="A44" s="3">
        <v>0.45833333333333331</v>
      </c>
      <c r="B44" s="2"/>
      <c r="F44" s="26"/>
      <c r="H44" s="28"/>
      <c r="J44" s="2"/>
      <c r="L44" s="8"/>
    </row>
    <row r="45" spans="1:17" x14ac:dyDescent="0.25">
      <c r="B45" s="2"/>
      <c r="F45" s="26"/>
      <c r="H45" s="28"/>
      <c r="J45" s="2"/>
      <c r="L45" s="8"/>
    </row>
    <row r="46" spans="1:17" x14ac:dyDescent="0.25">
      <c r="A46" s="1">
        <v>42646</v>
      </c>
      <c r="B46" s="2">
        <v>-0.93200000000000005</v>
      </c>
      <c r="C46" s="7">
        <v>10.935</v>
      </c>
      <c r="D46" s="9">
        <f>+(C46-C43)*1000</f>
        <v>179.99999999999972</v>
      </c>
      <c r="E46" s="4">
        <f>+D46/Q46</f>
        <v>2.4827586206916448</v>
      </c>
      <c r="F46" s="26">
        <v>-0.36699999999999999</v>
      </c>
      <c r="G46" s="33">
        <v>10.276</v>
      </c>
      <c r="H46" s="28">
        <f>+(G46-G43)*1000</f>
        <v>9.9999999999997868</v>
      </c>
      <c r="I46" s="29">
        <f>+H46/$Q46</f>
        <v>0.13793103448286642</v>
      </c>
      <c r="J46" s="2">
        <v>-0.81799999999999995</v>
      </c>
      <c r="K46" s="7">
        <v>11.106999999999999</v>
      </c>
      <c r="L46" s="9">
        <f>+(K46-K43)*1000</f>
        <v>75.999999999998735</v>
      </c>
      <c r="O46" s="2">
        <v>22.8</v>
      </c>
      <c r="Q46" s="6">
        <f>+(A46+A47-A43-A44)*24</f>
        <v>72.499999999941792</v>
      </c>
    </row>
    <row r="47" spans="1:17" x14ac:dyDescent="0.25">
      <c r="A47" s="3">
        <v>0.47916666666666669</v>
      </c>
      <c r="B47" s="2"/>
      <c r="F47" s="26"/>
      <c r="H47" s="28"/>
      <c r="J47" s="2"/>
      <c r="L47" s="8"/>
    </row>
    <row r="48" spans="1:17" x14ac:dyDescent="0.25">
      <c r="B48" s="2"/>
      <c r="F48" s="26"/>
      <c r="H48" s="28"/>
      <c r="J48" s="2"/>
      <c r="L48" s="8"/>
    </row>
    <row r="49" spans="1:17" x14ac:dyDescent="0.25">
      <c r="A49" s="1">
        <v>42647</v>
      </c>
      <c r="B49" s="2">
        <v>-0.95199999999999996</v>
      </c>
      <c r="C49" s="7">
        <v>10.914999999999999</v>
      </c>
      <c r="D49" s="8">
        <f>+(C49-C46)*1000</f>
        <v>-20.00000000000135</v>
      </c>
      <c r="E49" s="4">
        <f>+D49/Q49</f>
        <v>-0.72727272727277636</v>
      </c>
      <c r="F49" s="26">
        <v>-0.38</v>
      </c>
      <c r="G49" s="33">
        <v>10.263</v>
      </c>
      <c r="H49" s="28">
        <f>+(G49-G46)*1000</f>
        <v>-12.999999999999901</v>
      </c>
      <c r="I49" s="29">
        <f>+H49/$Q49</f>
        <v>-0.47272727272726911</v>
      </c>
      <c r="J49" s="2">
        <v>-0.82499999999999996</v>
      </c>
      <c r="K49" s="7">
        <v>11.1</v>
      </c>
      <c r="L49" s="8">
        <f>+(K49-K46)*1000</f>
        <v>-6.9999999999996732</v>
      </c>
      <c r="M49" s="4">
        <f>+L49/$Q49</f>
        <v>-0.25454545454544264</v>
      </c>
      <c r="N49" s="4">
        <f>M49*24</f>
        <v>-6.1090909090906234</v>
      </c>
      <c r="O49" s="2">
        <v>1.5</v>
      </c>
      <c r="Q49" s="6">
        <f>+(A49+A50-A46-A47)*24</f>
        <v>27.5</v>
      </c>
    </row>
    <row r="50" spans="1:17" x14ac:dyDescent="0.25">
      <c r="A50" s="3">
        <v>0.625</v>
      </c>
      <c r="B50" s="2"/>
      <c r="F50" s="26"/>
      <c r="H50" s="28"/>
      <c r="J50" s="2"/>
      <c r="L50" s="8"/>
    </row>
    <row r="51" spans="1:17" x14ac:dyDescent="0.25">
      <c r="B51" s="2"/>
      <c r="F51" s="26"/>
      <c r="H51" s="28"/>
      <c r="J51" s="2"/>
      <c r="L51" s="8"/>
    </row>
    <row r="52" spans="1:17" x14ac:dyDescent="0.25">
      <c r="A52" s="1">
        <v>42648</v>
      </c>
      <c r="B52" s="2">
        <v>-0.97099999999999997</v>
      </c>
      <c r="C52" s="7">
        <v>10.896000000000001</v>
      </c>
      <c r="D52" s="8">
        <f>+(C52-C49)*1000</f>
        <v>-18.999999999998352</v>
      </c>
      <c r="E52" s="4">
        <f>+D52/Q52</f>
        <v>-0.94999999999715268</v>
      </c>
      <c r="F52" s="26">
        <v>-0.38700000000000001</v>
      </c>
      <c r="G52" s="33">
        <v>10.256</v>
      </c>
      <c r="H52" s="28">
        <f>+(G52-G49)*1000</f>
        <v>-6.9999999999996732</v>
      </c>
      <c r="I52" s="29">
        <f>+H52/$Q52</f>
        <v>-0.34999999999896503</v>
      </c>
      <c r="J52" s="2">
        <v>-0.84499999999999997</v>
      </c>
      <c r="K52" s="7">
        <v>11.08</v>
      </c>
      <c r="L52" s="8">
        <f>+(K52-K49)*1000</f>
        <v>-19.999999999999574</v>
      </c>
      <c r="M52" s="4">
        <f>+L52/$Q52</f>
        <v>-0.99999999999706835</v>
      </c>
      <c r="N52" s="4">
        <f>M52*24</f>
        <v>-23.999999999929642</v>
      </c>
      <c r="Q52" s="6">
        <f>+(A52+A53-A49-A50)*24</f>
        <v>20.000000000058208</v>
      </c>
    </row>
    <row r="53" spans="1:17" x14ac:dyDescent="0.25">
      <c r="A53" s="3">
        <v>0.45833333333333331</v>
      </c>
      <c r="B53" s="2"/>
      <c r="F53" s="26"/>
      <c r="H53" s="28"/>
      <c r="J53" s="2"/>
      <c r="L53" s="8"/>
    </row>
    <row r="54" spans="1:17" x14ac:dyDescent="0.25">
      <c r="B54" s="2"/>
      <c r="F54" s="26"/>
      <c r="H54" s="28"/>
      <c r="J54" s="2"/>
      <c r="L54" s="8"/>
    </row>
    <row r="55" spans="1:17" x14ac:dyDescent="0.25">
      <c r="A55" s="1">
        <v>42649</v>
      </c>
      <c r="B55" s="2">
        <v>-0.99299999999999999</v>
      </c>
      <c r="C55" s="7">
        <v>10.874000000000001</v>
      </c>
      <c r="D55" s="8">
        <f>+(C55-C52)*1000</f>
        <v>-22.000000000000242</v>
      </c>
      <c r="E55" s="4">
        <f>+D55/Q55</f>
        <v>-0.88000000000000966</v>
      </c>
      <c r="F55" s="26">
        <v>-0.39300000000000002</v>
      </c>
      <c r="G55" s="33">
        <v>10.25</v>
      </c>
      <c r="H55" s="28">
        <f>+(G55-G52)*1000</f>
        <v>-6.0000000000002274</v>
      </c>
      <c r="I55" s="29">
        <f>+H55/$Q55</f>
        <v>-0.24000000000000909</v>
      </c>
      <c r="J55" s="2">
        <v>-0.85599999999999998</v>
      </c>
      <c r="K55" s="7">
        <v>11.069000000000001</v>
      </c>
      <c r="L55" s="8">
        <f>+(K55-K52)*1000</f>
        <v>-10.999999999999233</v>
      </c>
      <c r="M55" s="4">
        <f>+L55/$Q55</f>
        <v>-0.4399999999999693</v>
      </c>
      <c r="N55" s="4">
        <f>M55*24</f>
        <v>-10.559999999999263</v>
      </c>
      <c r="Q55" s="6">
        <f>+(A55+A56-A52-A53)*24</f>
        <v>25</v>
      </c>
    </row>
    <row r="56" spans="1:17" x14ac:dyDescent="0.25">
      <c r="A56" s="3">
        <v>0.5</v>
      </c>
      <c r="B56" s="2"/>
      <c r="F56" s="26"/>
      <c r="H56" s="28"/>
      <c r="J56" s="2"/>
      <c r="L56" s="8"/>
    </row>
    <row r="57" spans="1:17" x14ac:dyDescent="0.25">
      <c r="A57" s="3"/>
      <c r="B57" s="2"/>
      <c r="F57" s="26"/>
      <c r="H57" s="28"/>
      <c r="J57" s="2"/>
      <c r="L57" s="8"/>
    </row>
    <row r="58" spans="1:17" x14ac:dyDescent="0.25">
      <c r="A58" s="1">
        <v>42650</v>
      </c>
      <c r="B58" s="2">
        <v>-1.0169999999999999</v>
      </c>
      <c r="C58" s="7">
        <v>10.85</v>
      </c>
      <c r="D58" s="8">
        <f>+(C58-C55)*1000</f>
        <v>-24.000000000000909</v>
      </c>
      <c r="E58" s="4">
        <f>+D58/Q58</f>
        <v>-1.0434782608669639</v>
      </c>
      <c r="F58" s="26">
        <v>-0.39800000000000002</v>
      </c>
      <c r="G58" s="33">
        <v>10.244999999999999</v>
      </c>
      <c r="H58" s="28">
        <f>+(G58-G52)*1000</f>
        <v>-11.000000000001009</v>
      </c>
      <c r="I58" s="29">
        <f>+H58/$Q58</f>
        <v>-0.47826086956405089</v>
      </c>
      <c r="J58" s="2">
        <v>-0.86699999999999999</v>
      </c>
      <c r="K58" s="7">
        <v>11.058</v>
      </c>
      <c r="L58" s="8">
        <f>+(K58-K55)*1000</f>
        <v>-11.000000000001009</v>
      </c>
      <c r="M58" s="4">
        <f>+L58/$Q58</f>
        <v>-0.47826086956405089</v>
      </c>
      <c r="N58" s="4">
        <f>M58*24</f>
        <v>-11.478260869537221</v>
      </c>
      <c r="Q58" s="6">
        <f>+(A58+A59-A55-A56)*24</f>
        <v>23.000000000058208</v>
      </c>
    </row>
    <row r="59" spans="1:17" x14ac:dyDescent="0.25">
      <c r="A59" s="3">
        <v>0.45833333333333331</v>
      </c>
      <c r="B59" s="2"/>
      <c r="E59" s="2"/>
      <c r="F59" s="26"/>
      <c r="H59" s="28"/>
      <c r="J59" s="2"/>
      <c r="L59" s="8"/>
      <c r="M59" s="2"/>
      <c r="N59" s="2"/>
    </row>
    <row r="60" spans="1:17" x14ac:dyDescent="0.25">
      <c r="B60" s="2"/>
      <c r="F60" s="26"/>
      <c r="H60" s="28"/>
      <c r="J60" s="2"/>
      <c r="L60" s="8"/>
    </row>
    <row r="61" spans="1:17" x14ac:dyDescent="0.25">
      <c r="A61" s="1">
        <v>42653</v>
      </c>
      <c r="B61" s="2">
        <v>-1.07</v>
      </c>
      <c r="C61" s="19">
        <v>10.797000000000001</v>
      </c>
      <c r="D61" s="8">
        <f>+(C61-C55)*1000</f>
        <v>-76.999999999999957</v>
      </c>
      <c r="E61" s="4">
        <f>+D61/Q61</f>
        <v>-1.0694444444435793</v>
      </c>
      <c r="F61" s="26">
        <v>-0.40699999999999997</v>
      </c>
      <c r="G61" s="34">
        <v>10.236000000000001</v>
      </c>
      <c r="H61" s="28">
        <f>+(G61-G55)*1000</f>
        <v>-13.999999999999346</v>
      </c>
      <c r="I61" s="29">
        <f>+H61/$Q61</f>
        <v>-0.19444444444427816</v>
      </c>
      <c r="J61" s="2">
        <v>-0.90200000000000002</v>
      </c>
      <c r="K61" s="19">
        <v>11.023</v>
      </c>
      <c r="L61" s="8">
        <f>+(K61-K55)*1000</f>
        <v>-46.000000000001151</v>
      </c>
      <c r="M61" s="4">
        <f>+L61/$Q61</f>
        <v>-0.63888888888838835</v>
      </c>
      <c r="N61" s="4">
        <f>M61*24</f>
        <v>-15.33333333332132</v>
      </c>
      <c r="O61" s="2">
        <v>3.1</v>
      </c>
      <c r="Q61" s="6">
        <f>+(A61+A62-A58-A59)*24</f>
        <v>72.000000000058208</v>
      </c>
    </row>
    <row r="62" spans="1:17" x14ac:dyDescent="0.25">
      <c r="A62" s="3">
        <v>0.45833333333333331</v>
      </c>
      <c r="B62" s="2"/>
      <c r="C62" s="19"/>
      <c r="E62" s="2"/>
      <c r="F62" s="26"/>
      <c r="G62" s="34"/>
      <c r="H62" s="28"/>
      <c r="J62" s="2"/>
      <c r="L62" s="8"/>
      <c r="M62" s="2"/>
      <c r="N62" s="2"/>
    </row>
    <row r="63" spans="1:17" x14ac:dyDescent="0.25">
      <c r="A63" s="2" t="s">
        <v>2</v>
      </c>
      <c r="B63" s="2"/>
      <c r="C63" s="7">
        <f t="shared" ref="C63:O63" si="0">MAX(C4:C62)</f>
        <v>11.192</v>
      </c>
      <c r="D63" s="11">
        <f t="shared" si="0"/>
        <v>445.99999999999972</v>
      </c>
      <c r="E63" s="7">
        <f t="shared" si="0"/>
        <v>14.743801652892552</v>
      </c>
      <c r="F63" s="27">
        <f t="shared" si="0"/>
        <v>-0.27200000000000002</v>
      </c>
      <c r="G63" s="33">
        <f t="shared" si="0"/>
        <v>10.371</v>
      </c>
      <c r="H63" s="30">
        <f t="shared" si="0"/>
        <v>70.000000000000284</v>
      </c>
      <c r="I63" s="27">
        <f t="shared" si="0"/>
        <v>2.3140495867768691</v>
      </c>
      <c r="J63" s="7">
        <f t="shared" si="0"/>
        <v>-0.68100000000000005</v>
      </c>
      <c r="K63" s="7">
        <f t="shared" si="0"/>
        <v>11.244</v>
      </c>
      <c r="L63" s="11">
        <f t="shared" si="0"/>
        <v>221.00000000000009</v>
      </c>
      <c r="M63" s="7">
        <f t="shared" si="0"/>
        <v>-0.25454545454544264</v>
      </c>
      <c r="N63" s="7"/>
      <c r="O63" s="7">
        <f t="shared" si="0"/>
        <v>30.5</v>
      </c>
      <c r="P63" s="7"/>
    </row>
    <row r="64" spans="1:17" x14ac:dyDescent="0.25">
      <c r="A64" s="2" t="s">
        <v>3</v>
      </c>
      <c r="C64" s="7">
        <f t="shared" ref="C64:O64" si="1">MIN((C4:C63))</f>
        <v>10.746</v>
      </c>
      <c r="D64" s="11">
        <f t="shared" si="1"/>
        <v>-120.00000000000099</v>
      </c>
      <c r="E64" s="7">
        <f t="shared" si="1"/>
        <v>-3.018867924528327</v>
      </c>
      <c r="F64" s="27">
        <f t="shared" si="1"/>
        <v>-0.40699999999999997</v>
      </c>
      <c r="G64" s="33">
        <f t="shared" si="1"/>
        <v>10.236000000000001</v>
      </c>
      <c r="H64" s="30">
        <f t="shared" si="1"/>
        <v>-19.999999999999574</v>
      </c>
      <c r="I64" s="27">
        <f t="shared" si="1"/>
        <v>-0.62500000000153955</v>
      </c>
      <c r="J64" s="7">
        <f t="shared" si="1"/>
        <v>-0.90200000000000002</v>
      </c>
      <c r="K64" s="7">
        <f t="shared" si="1"/>
        <v>11.023</v>
      </c>
      <c r="L64" s="11">
        <f t="shared" si="1"/>
        <v>-46.000000000001151</v>
      </c>
      <c r="M64" s="7">
        <f t="shared" si="1"/>
        <v>-1.1666666666695158</v>
      </c>
      <c r="N64" s="7"/>
      <c r="O64" s="7">
        <f t="shared" si="1"/>
        <v>0</v>
      </c>
      <c r="P64" s="7"/>
    </row>
    <row r="67" spans="9:9" x14ac:dyDescent="0.25">
      <c r="I67" s="29" t="e">
        <f>+H67/$Q67</f>
        <v>#DIV/0!</v>
      </c>
    </row>
    <row r="70" spans="9:9" x14ac:dyDescent="0.25">
      <c r="I70" s="29" t="e">
        <f>+H70/$Q70</f>
        <v>#DIV/0!</v>
      </c>
    </row>
  </sheetData>
  <printOptions gridLines="1" gridLinesSet="0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 alignWithMargins="0">
    <oddHeader>&amp;C&amp;"Arial,Fett"&amp;16 9 OH 25/15&amp;R&amp;G</oddHeader>
    <oddFooter>&amp;L&amp;6&amp;F/&amp;A&amp;CSeite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M19" sqref="M19"/>
    </sheetView>
  </sheetViews>
  <sheetFormatPr baseColWidth="10" defaultRowHeight="12.75" x14ac:dyDescent="0.2"/>
  <sheetData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0" sqref="K20"/>
    </sheetView>
  </sheetViews>
  <sheetFormatPr baseColWidth="10" defaultRowHeight="12.75" x14ac:dyDescent="0.2"/>
  <sheetData/>
  <printOptions gridLines="1" gridLinesSet="0"/>
  <pageMargins left="0.78740157499999996" right="0.78740157499999996" top="0.984251969" bottom="0.984251969" header="0.51181102300000003" footer="0.51181102300000003"/>
  <pageSetup paperSize="9" scale="95" orientation="portrait" horizontalDpi="1200" verticalDpi="0" r:id="rId1"/>
  <headerFooter alignWithMargins="0">
    <oddHeader>&amp;A</oddHeader>
    <oddFooter>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Data</vt:lpstr>
      <vt:lpstr>Elevaton</vt:lpstr>
      <vt:lpstr>Drawdown</vt:lpstr>
      <vt:lpstr>Data!Druckbereich</vt:lpstr>
    </vt:vector>
  </TitlesOfParts>
  <Company>SV Dr.-Ing. Heinrich Ingenieur-Berater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LG Kiel</dc:title>
  <dc:subject>6510/16H</dc:subject>
  <dc:creator>Helfrich/Dr. Heinrich</dc:creator>
  <cp:lastModifiedBy>Christoph Kuells</cp:lastModifiedBy>
  <cp:lastPrinted>2016-10-19T16:18:42Z</cp:lastPrinted>
  <dcterms:created xsi:type="dcterms:W3CDTF">2016-09-30T07:59:25Z</dcterms:created>
  <dcterms:modified xsi:type="dcterms:W3CDTF">2018-02-09T10:32:45Z</dcterms:modified>
</cp:coreProperties>
</file>